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<sst xmlns="http://schemas.openxmlformats.org/spreadsheetml/2006/main" count="45" uniqueCount="43">
  <si>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科    目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</si>
  <si>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</si>
  <si>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</si>
  <si>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</si>
  <si>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政府補助及
學雜費等收入支應</t>
  </si>
  <si>
    <t>５項自籌
收入支應</t>
  </si>
  <si>
    <t>合　　計</t>
  </si>
  <si>
    <t>５項自籌
收入支應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</si>
  <si>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</si>
  <si>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</si>
  <si>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</si>
  <si>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</si>
  <si>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國立宜蘭大學校務基金</t>
  </si>
  <si>
    <t>管制性項目及統計所需項目比較表</t>
  </si>
  <si>
    <t>中華民國104年度</t>
  </si>
  <si>
    <t>預 算 數</t>
  </si>
  <si>
    <t>管制性項目</t>
  </si>
  <si>
    <t/>
  </si>
  <si>
    <t xml:space="preserve">　國外旅費                                                    </t>
  </si>
  <si>
    <t>教學研究及訓輔成本-
預算數2,300,000元，決算2,790,825元，因補助計畫核定較預計多及本校積極推動與姐妹校之互訪交流，致實際數較預計增加。
建教合作成本-
預算數3,000,000元，決算數3,606,610元，依業務確實需要致實際支出增加。</t>
  </si>
  <si>
    <t xml:space="preserve">　廣（公）告費                                                </t>
  </si>
  <si>
    <t>教學研究及訓輔成本-
預算數1,091,000元，決算數1,127,125元，含政策宣導經費預算數624,000元，決算數695,700元，因實際招生業務需要，辦理本校特色宣導形象廣告等播送及刊登等。
建教合作成本-
預算數400,000元，決算數0元，因實際需要撙節支出。
推廣教育成本-
預算數150,000元，決算數18,900元，依實際執行撙節開支。</t>
  </si>
  <si>
    <t xml:space="preserve">　業務宣導費                                                  </t>
  </si>
  <si>
    <t>教學研究及訓輔成本--
預算數743,000元，決算數216,940元，依實際執行撙節開支。
建教合作成本-
預算數350,000元，決算數0元，依實際執行撙節開支。
推廣教育成本-
預算數100,000元，決算數0元，依實際執行撙節開支。</t>
  </si>
  <si>
    <t xml:space="preserve">　公共關係費                                                  </t>
  </si>
  <si>
    <t>管理費用及總務費用-
預算數711,000元，決算數639,239元，依實際執行撙節開支。</t>
  </si>
  <si>
    <t>統計所需項目</t>
  </si>
  <si>
    <t xml:space="preserve">　宿舍電費                                                    </t>
  </si>
  <si>
    <t>雜項費用-
預算數5,808,000元，決算數4,227,712元，依實際執行撙節開支。</t>
  </si>
  <si>
    <t xml:space="preserve">　宿舍水費                                                    </t>
  </si>
  <si>
    <t>雜項費用-
預算數1,708,000元，決算數1,148,905元，依實際執行撙節開支。</t>
  </si>
  <si>
    <t xml:space="preserve">　宿舍修護費                                                  </t>
  </si>
  <si>
    <t>教學研究及訓輔成本-
預算數0元，決算數1,005,588元，因實際需要整修學生宿舍，改善學生住宿環境及品質。
管理費用及總務費用-
預算數300,000元，決算數31,848元，依實際執行撙節開支。
雜項費用-
預算數1,456,000元，決算數1,865,414元，依業務確實需要致實際支出增加。</t>
  </si>
  <si>
    <t xml:space="preserve">　宿舍保險費                                                  </t>
  </si>
  <si>
    <t>管理費用及總務費用-
預算數6,000元，決算數0元，依實際執行撙節開支。
雜項費用-
預算數5,000元，決算數3,469元，依實際執行撙節開支。</t>
  </si>
  <si>
    <t xml:space="preserve">　計時與計件人員酬金                                          </t>
  </si>
  <si>
    <t>教學研究及訓輔成本-
預算數36,713,000元，決算數49,598,083元，說明如下：
(1)外聘諮商輔導費預計3人182,000元，實際3人決算數218,000元、外聘運動代表隊訓練指導費預計2人47,000元，實際1人決算數25,776元、外聘社團指導費預計35人560,000元，實際42人決算數752,562元。
(2)教育部補助大專校院輔導身心障礙學生工作計畫輔導員預計聘用3人1,888,000元(含學校配合款575,000元)，實際3人決算數1,871,498元(含學校配合款564,698元)。
(3)碩士在職專班，預計進用專任工作人員3人及兼任助理19人，共計22人1,607,000元，實際進用專任工作人員4人及兼任助理27人，共計31人決算數2,207,681元。另有契僱人員6人兼辦碩專班行政酬勞決算數199,858元。
(4)預計進用專案教學人員8人及專案研究人員1人，共計9人10,467,000元，因以專案教師遞補正式老師離退員額，實際進用專案教學人員14人及專案研究人員2人，共計16人決算數14,022,817元。
(5)各項計畫所僱用專任助理預計進用28人12,000,000元，實際聘用32人決算數14,875,114元(含學校配合款653,406元)。另臨時按月、日或按件計酬等人員，依各類計畫業務實際執行需要進用，預算數9,962,000元，決算數為15,424,777元(非預算員額兼職人員及兼職學生人數，因各類計畫核定每人支領金額及月份不一，故人員人數無法統計)。
建教合作成本-
建教合作計畫僱用臨時按月、日或按件計酬等人員，預計進用專任助理55人、兼任助理298人及臨時工398人計52,885,000元，依各類計畫業務實際執行需要聘用專任助理56人、兼任助理457人及臨時工380人決算數計48,924,817元。
推廣教育成本-
辦理推廣教育班臨時工資，預計2,200小時，約當進用10人，金額253,000元，因業務確實需要，致實際聘用助理10人及臨時工2,465小時，決算數1,013,922元。
管理費用及總務費用-
預算數33,347,000元，決算數32,958,558元，說明如下：
(1)依據本校行政人力契僱化實施要點，預計進用契僱人力42人(契僱一般行政人員11人、輔導員4人、技術人員6人及行政助教21人)計22,270,000元，實際進用43人(契僱一般行政人員12人、輔導員5人、技術人員6人及行政助教20人)決算數21,659,129元。
(2)校務基金進用之編制外約用事務員3人1,352,000元，實際進用3人決算數1,359,422元。
(3)依據本校校務基金進用工作人員管理要點，預計進用工作人員26人9,725,000元，實際進用26人決算數9,940,007元。
雜項費用-
場地出借管理僱用臨時按月、日或按件計酬等人員，預計進用7人計3,289,000元，實際進用5人決算數2,609,849元及臨時工資36,656元，計2,646,505元。</t>
  </si>
  <si>
    <t xml:space="preserve">　專技人員酬金                                                </t>
  </si>
  <si>
    <t>教學研究及訓輔成本-
預算數0元，決算數7,460元，依實際需要執行。
管理費用及總務費用-
預算數579,000元，決算數572,144元，因實際需求撙節支出。</t>
  </si>
  <si>
    <t xml:space="preserve">　講課鐘點、稿費、出席審查及查詢費                            </t>
  </si>
  <si>
    <t>教學研究及訓輔成本-
預算數10,019,000元，決算數10,151,191元，依實際需求支用。
建教合作成本-
預算數9,950,000元，決算數2,716,840元，依實際執行撙節開支。
推廣教育成本-
預算數870,000元，決算數928,099元，因開班課程業務確實需要，致實際支出增加。
管理費用及總務費用-
預算數37,000元，決算數37,536元，因業務確實需要致實際支出較預計增加。
雜項費用-
預算數110,000元，決算數116,280元，依業務確實需要致實際支出增加。</t>
  </si>
  <si>
    <t xml:space="preserve">　宿舍折舊                                                    </t>
  </si>
  <si>
    <t>教學研究及訓輔成本-
預算數71,000元，決算數65,784元，依實際執行撙節開支。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</si>
</sst>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6.75390625" style="0" bestFit="1" customWidth="1"/>
    <col min="8" max="8" width="15.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12</v>
      </c>
      <c r="F1" s="5"/>
    </row>
    <row r="2" spans="1:6" ht="21">
      <c r="A2" s="5"/>
      <c r="B2" s="5"/>
      <c r="D2" s="5"/>
      <c r="E2" s="7" t="s">
        <v>13</v>
      </c>
      <c r="F2" s="5"/>
    </row>
    <row r="3" spans="1:10" ht="17.25" thickBot="1">
      <c r="A3" s="1"/>
      <c r="B3" s="8"/>
      <c r="D3" s="9"/>
      <c r="E3" s="2" t="s">
        <v>14</v>
      </c>
      <c r="F3" s="9"/>
      <c r="G3" s="9"/>
      <c r="H3" s="8"/>
      <c r="J3" s="3" t="s">
        <v>11</v>
      </c>
    </row>
    <row r="4" spans="1:10" ht="16.5" customHeight="1">
      <c r="A4" s="12" t="s">
        <v>0</v>
      </c>
      <c r="B4" s="13" t="s">
        <v>15</v>
      </c>
      <c r="C4" s="14"/>
      <c r="D4" s="15"/>
      <c r="E4" s="13" t="s">
        <v>10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4</v>
      </c>
      <c r="C5" s="17" t="s">
        <v>5</v>
      </c>
      <c r="D5" s="18" t="s">
        <v>6</v>
      </c>
      <c r="E5" s="19" t="s">
        <v>4</v>
      </c>
      <c r="F5" s="17" t="s">
        <v>7</v>
      </c>
      <c r="G5" s="18" t="s">
        <v>8</v>
      </c>
      <c r="H5" s="20" t="s">
        <v>9</v>
      </c>
      <c r="I5" s="21" t="s">
        <v>1</v>
      </c>
      <c r="J5" s="22"/>
    </row>
    <row r="6" spans="1:10" ht="16.5">
      <c r="A6" s="27" t="s">
        <v>16</v>
      </c>
      <c r="B6" s="28">
        <v>2705000</v>
      </c>
      <c r="C6" s="28">
        <v>6140000</v>
      </c>
      <c r="D6" s="28">
        <v>8845000</v>
      </c>
      <c r="E6" s="28">
        <v>2430006</v>
      </c>
      <c r="F6" s="28">
        <v>5969633</v>
      </c>
      <c r="G6" s="28">
        <v>8399639</v>
      </c>
      <c r="H6" s="28">
        <f>G6-D6</f>
        <v>-445361</v>
      </c>
      <c r="I6" s="28">
        <f>IF(D6=0,"",ROUND(H6*100/D6,2))</f>
        <v>-5.04</v>
      </c>
      <c r="J6" s="31" t="s">
        <v>17</v>
      </c>
    </row>
    <row r="7" spans="1:10" ht="363">
      <c r="A7" s="26" t="s">
        <v>18</v>
      </c>
      <c r="B7" s="24">
        <v>400000</v>
      </c>
      <c r="C7" s="24">
        <v>4900000</v>
      </c>
      <c r="D7" s="24">
        <v>5300000</v>
      </c>
      <c r="E7" s="24">
        <v>586041</v>
      </c>
      <c r="F7" s="24">
        <v>5811394</v>
      </c>
      <c r="G7" s="24">
        <v>6397435</v>
      </c>
      <c r="H7" s="24">
        <f>G7-D7</f>
        <v>1097435</v>
      </c>
      <c r="I7" s="24">
        <f>IF(D7=0,"",ROUND(H7*100/D7,2))</f>
        <v>20.71</v>
      </c>
      <c r="J7" s="32" t="s">
        <v>19</v>
      </c>
    </row>
    <row r="8" spans="1:10" ht="409.5">
      <c r="A8" s="26" t="s">
        <v>20</v>
      </c>
      <c r="B8" s="24">
        <v>992000</v>
      </c>
      <c r="C8" s="24">
        <v>649000</v>
      </c>
      <c r="D8" s="24">
        <v>1641000</v>
      </c>
      <c r="E8" s="24">
        <v>1029125</v>
      </c>
      <c r="F8" s="24">
        <v>116900</v>
      </c>
      <c r="G8" s="24">
        <v>1146025</v>
      </c>
      <c r="H8" s="24">
        <f>G8-D8</f>
        <v>-494975</v>
      </c>
      <c r="I8" s="24">
        <f>IF(D8=0,"",ROUND(H8*100/D8,2))</f>
        <v>-30.16</v>
      </c>
      <c r="J8" s="32" t="s">
        <v>21</v>
      </c>
    </row>
    <row r="9" spans="1:10" ht="346.5">
      <c r="A9" s="26" t="s">
        <v>22</v>
      </c>
      <c r="B9" s="24">
        <v>644000</v>
      </c>
      <c r="C9" s="24">
        <v>549000</v>
      </c>
      <c r="D9" s="24">
        <v>1193000</v>
      </c>
      <c r="E9" s="24">
        <v>216940</v>
      </c>
      <c r="F9" s="24">
        <v>0</v>
      </c>
      <c r="G9" s="24">
        <v>216940</v>
      </c>
      <c r="H9" s="24">
        <f>G9-D9</f>
        <v>-976060</v>
      </c>
      <c r="I9" s="24">
        <f>IF(D9=0,"",ROUND(H9*100/D9,2))</f>
        <v>-81.82</v>
      </c>
      <c r="J9" s="32" t="s">
        <v>23</v>
      </c>
    </row>
    <row r="10" spans="1:10" ht="115.5">
      <c r="A10" s="26" t="s">
        <v>24</v>
      </c>
      <c r="B10" s="24">
        <v>669000</v>
      </c>
      <c r="C10" s="24">
        <v>42000</v>
      </c>
      <c r="D10" s="24">
        <v>711000</v>
      </c>
      <c r="E10" s="24">
        <v>597900</v>
      </c>
      <c r="F10" s="24">
        <v>41339</v>
      </c>
      <c r="G10" s="24">
        <v>639239</v>
      </c>
      <c r="H10" s="24">
        <f>G10-D10</f>
        <v>-71761</v>
      </c>
      <c r="I10" s="24">
        <f>IF(D10=0,"",ROUND(H10*100/D10,2))</f>
        <v>-10.09</v>
      </c>
      <c r="J10" s="32" t="s">
        <v>25</v>
      </c>
    </row>
    <row r="11" spans="1:10" ht="16.5">
      <c r="A11" s="25" t="s">
        <v>26</v>
      </c>
      <c r="B11" s="23">
        <v>69023000</v>
      </c>
      <c r="C11" s="23">
        <v>88383000</v>
      </c>
      <c r="D11" s="23">
        <v>157406000</v>
      </c>
      <c r="E11" s="23">
        <v>82200955</v>
      </c>
      <c r="F11" s="23">
        <v>75819200</v>
      </c>
      <c r="G11" s="23">
        <v>158020155</v>
      </c>
      <c r="H11" s="23">
        <f>G11-D11</f>
        <v>614155</v>
      </c>
      <c r="I11" s="23">
        <f>IF(D11=0,"",ROUND(H11*100/D11,2))</f>
        <v>0.39</v>
      </c>
      <c r="J11" s="33" t="s">
        <v>17</v>
      </c>
    </row>
    <row r="12" spans="1:10" ht="115.5">
      <c r="A12" s="26" t="s">
        <v>27</v>
      </c>
      <c r="B12" s="24">
        <v>0</v>
      </c>
      <c r="C12" s="24">
        <v>5808000</v>
      </c>
      <c r="D12" s="24">
        <v>5808000</v>
      </c>
      <c r="E12" s="24">
        <v>0</v>
      </c>
      <c r="F12" s="24">
        <v>4227712</v>
      </c>
      <c r="G12" s="24">
        <v>4227712</v>
      </c>
      <c r="H12" s="24">
        <f>G12-D12</f>
        <v>-1580288</v>
      </c>
      <c r="I12" s="24">
        <f>IF(D12=0,"",ROUND(H12*100/D12,2))</f>
        <v>-27.21</v>
      </c>
      <c r="J12" s="32" t="s">
        <v>28</v>
      </c>
    </row>
    <row r="13" spans="1:10" ht="115.5">
      <c r="A13" s="26" t="s">
        <v>29</v>
      </c>
      <c r="B13" s="24">
        <v>0</v>
      </c>
      <c r="C13" s="24">
        <v>1708000</v>
      </c>
      <c r="D13" s="24">
        <v>1708000</v>
      </c>
      <c r="E13" s="24">
        <v>0</v>
      </c>
      <c r="F13" s="24">
        <v>1148905</v>
      </c>
      <c r="G13" s="24">
        <v>1148905</v>
      </c>
      <c r="H13" s="24">
        <f>G13-D13</f>
        <v>-559095</v>
      </c>
      <c r="I13" s="24">
        <f>IF(D13=0,"",ROUND(H13*100/D13,2))</f>
        <v>-32.73</v>
      </c>
      <c r="J13" s="32" t="s">
        <v>30</v>
      </c>
    </row>
    <row r="14" spans="1:10" ht="409.5">
      <c r="A14" s="26" t="s">
        <v>31</v>
      </c>
      <c r="B14" s="24">
        <v>300000</v>
      </c>
      <c r="C14" s="24">
        <v>1456000</v>
      </c>
      <c r="D14" s="24">
        <v>1756000</v>
      </c>
      <c r="E14" s="24">
        <v>1037436</v>
      </c>
      <c r="F14" s="24">
        <v>1865414</v>
      </c>
      <c r="G14" s="24">
        <v>2902850</v>
      </c>
      <c r="H14" s="24">
        <f>G14-D14</f>
        <v>1146850</v>
      </c>
      <c r="I14" s="24">
        <f>IF(D14=0,"",ROUND(H14*100/D14,2))</f>
        <v>65.31</v>
      </c>
      <c r="J14" s="32" t="s">
        <v>32</v>
      </c>
    </row>
    <row r="15" spans="1:10" ht="198">
      <c r="A15" s="26" t="s">
        <v>33</v>
      </c>
      <c r="B15" s="24">
        <v>6000</v>
      </c>
      <c r="C15" s="24">
        <v>5000</v>
      </c>
      <c r="D15" s="24">
        <v>11000</v>
      </c>
      <c r="E15" s="24">
        <v>0</v>
      </c>
      <c r="F15" s="24">
        <v>3469</v>
      </c>
      <c r="G15" s="24">
        <v>3469</v>
      </c>
      <c r="H15" s="24">
        <f>G15-D15</f>
        <v>-7531</v>
      </c>
      <c r="I15" s="24">
        <f>IF(D15=0,"",ROUND(H15*100/D15,2))</f>
        <v>-68.46</v>
      </c>
      <c r="J15" s="32" t="s">
        <v>34</v>
      </c>
    </row>
    <row r="16" spans="1:10" ht="409.5">
      <c r="A16" s="26" t="s">
        <v>35</v>
      </c>
      <c r="B16" s="24">
        <v>60335000</v>
      </c>
      <c r="C16" s="24">
        <v>66152000</v>
      </c>
      <c r="D16" s="24">
        <v>126487000</v>
      </c>
      <c r="E16" s="24">
        <v>72586276</v>
      </c>
      <c r="F16" s="24">
        <v>62555609</v>
      </c>
      <c r="G16" s="24">
        <v>135141885</v>
      </c>
      <c r="H16" s="24">
        <f>G16-D16</f>
        <v>8654885</v>
      </c>
      <c r="I16" s="24">
        <f>IF(D16=0,"",ROUND(H16*100/D16,2))</f>
        <v>6.84</v>
      </c>
      <c r="J16" s="32" t="s">
        <v>36</v>
      </c>
    </row>
    <row r="17" spans="1:10" ht="231">
      <c r="A17" s="26" t="s">
        <v>37</v>
      </c>
      <c r="B17" s="24">
        <v>579000</v>
      </c>
      <c r="C17" s="24">
        <v>0</v>
      </c>
      <c r="D17" s="24">
        <v>579000</v>
      </c>
      <c r="E17" s="24">
        <v>576544</v>
      </c>
      <c r="F17" s="24">
        <v>3060</v>
      </c>
      <c r="G17" s="24">
        <v>579604</v>
      </c>
      <c r="H17" s="24">
        <f>G17-D17</f>
        <v>604</v>
      </c>
      <c r="I17" s="24">
        <f>IF(D17=0,"",ROUND(H17*100/D17,2))</f>
        <v>0.1</v>
      </c>
      <c r="J17" s="32" t="s">
        <v>38</v>
      </c>
    </row>
    <row r="18" spans="1:10" ht="409.5">
      <c r="A18" s="26" t="s">
        <v>39</v>
      </c>
      <c r="B18" s="24">
        <v>7732000</v>
      </c>
      <c r="C18" s="24">
        <v>13254000</v>
      </c>
      <c r="D18" s="24">
        <v>20986000</v>
      </c>
      <c r="E18" s="24">
        <v>7934915</v>
      </c>
      <c r="F18" s="24">
        <v>6015031</v>
      </c>
      <c r="G18" s="24">
        <v>13949946</v>
      </c>
      <c r="H18" s="24">
        <f>G18-D18</f>
        <v>-7036054</v>
      </c>
      <c r="I18" s="24">
        <f>IF(D18=0,"",ROUND(H18*100/D18,2))</f>
        <v>-33.53</v>
      </c>
      <c r="J18" s="32" t="s">
        <v>40</v>
      </c>
    </row>
    <row r="19" spans="1:10" ht="116.25" thickBot="1">
      <c r="A19" s="29" t="s">
        <v>41</v>
      </c>
      <c r="B19" s="30">
        <v>71000</v>
      </c>
      <c r="C19" s="30">
        <v>0</v>
      </c>
      <c r="D19" s="30">
        <v>71000</v>
      </c>
      <c r="E19" s="30">
        <v>65784</v>
      </c>
      <c r="F19" s="30">
        <v>0</v>
      </c>
      <c r="G19" s="30">
        <v>65784</v>
      </c>
      <c r="H19" s="30">
        <f>G19-D19</f>
        <v>-5216</v>
      </c>
      <c r="I19" s="30">
        <f>IF(D19=0,"",ROUND(H19*100/D19,2))</f>
        <v>-7.35</v>
      </c>
      <c r="J19" s="34" t="s">
        <v>42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linhf</cp:lastModifiedBy>
  <dcterms:created xsi:type="dcterms:W3CDTF">2007-01-24T15:03:20Z</dcterms:created>
  <dcterms:modified xsi:type="dcterms:W3CDTF">2016-03-10T09:07:35Z</dcterms:modified>
  <cp:category/>
  <cp:version/>
  <cp:contentType/>
  <cp:contentStatus/>
</cp:coreProperties>
</file>