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<sst xmlns="http://schemas.openxmlformats.org/spreadsheetml/2006/main" count="64" uniqueCount="61">
  <si>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</si>
  <si>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</si>
  <si>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</si>
  <si>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</si>
  <si>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</si>
  <si>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</si>
  <si>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單位:新臺幣元</t>
  </si>
  <si>
    <t xml:space="preserve">科   目   </t>
  </si>
  <si>
    <t>國立宜蘭大學校務基金</t>
  </si>
  <si>
    <t>中華民國105年度</t>
  </si>
  <si>
    <t>本 年 度 預 算 數</t>
  </si>
  <si>
    <t>政府補助
收入支應</t>
  </si>
  <si>
    <t>自籌收入
支　　應</t>
  </si>
  <si>
    <t xml:space="preserve">用人費用                                                    </t>
  </si>
  <si>
    <t xml:space="preserve">　正式員額薪資                                                </t>
  </si>
  <si>
    <t xml:space="preserve">　聘僱及兼職人員薪資                                          </t>
  </si>
  <si>
    <t xml:space="preserve">　超時工作報酬                                                </t>
  </si>
  <si>
    <t xml:space="preserve">　獎金                                                        </t>
  </si>
  <si>
    <t xml:space="preserve">　退休及卹償金                                                </t>
  </si>
  <si>
    <t xml:space="preserve">　福利費                                                      </t>
  </si>
  <si>
    <t xml:space="preserve">　提繳費                                                      </t>
  </si>
  <si>
    <t xml:space="preserve">服務費用                                                    </t>
  </si>
  <si>
    <t xml:space="preserve">　水電費                                                      </t>
  </si>
  <si>
    <t xml:space="preserve">　郵電費                                                      </t>
  </si>
  <si>
    <t xml:space="preserve">　旅運費                                                      </t>
  </si>
  <si>
    <t xml:space="preserve">　印刷裝訂與廣告費                                            </t>
  </si>
  <si>
    <t xml:space="preserve">　修理保養及保固費                                            </t>
  </si>
  <si>
    <t xml:space="preserve">　保險費                                                      </t>
  </si>
  <si>
    <t xml:space="preserve">　一般服務費                                                  </t>
  </si>
  <si>
    <t xml:space="preserve">　專業服務費                                                  </t>
  </si>
  <si>
    <t xml:space="preserve">　公共關係費                                                  </t>
  </si>
  <si>
    <t xml:space="preserve">材料及用品費                                                </t>
  </si>
  <si>
    <t xml:space="preserve">　使用材料費                                                  </t>
  </si>
  <si>
    <t xml:space="preserve">　用品消耗                                                    </t>
  </si>
  <si>
    <t xml:space="preserve">租金與利息                                                  </t>
  </si>
  <si>
    <t xml:space="preserve">　地租及水租                                                  </t>
  </si>
  <si>
    <t xml:space="preserve">　房租                                                        </t>
  </si>
  <si>
    <t xml:space="preserve">　機器租金                                                    </t>
  </si>
  <si>
    <t xml:space="preserve">　交通及運輸設備租金                                          </t>
  </si>
  <si>
    <t xml:space="preserve">　什項設備租金                                                </t>
  </si>
  <si>
    <t xml:space="preserve">折舊、折耗及攤銷                                            </t>
  </si>
  <si>
    <t xml:space="preserve">　土地改良物折舊                                              </t>
  </si>
  <si>
    <t xml:space="preserve">　房屋折舊                                                    </t>
  </si>
  <si>
    <t xml:space="preserve">　機械及設備折舊                                              </t>
  </si>
  <si>
    <t xml:space="preserve">　交通及運輸設備折舊                                          </t>
  </si>
  <si>
    <t xml:space="preserve">　什項設備折舊                                                </t>
  </si>
  <si>
    <t xml:space="preserve">　代管資產折舊                                                </t>
  </si>
  <si>
    <t xml:space="preserve">　攤銷                                                        </t>
  </si>
  <si>
    <t xml:space="preserve">稅捐與規費(強制費)                                          </t>
  </si>
  <si>
    <t xml:space="preserve">　土地稅                                                      </t>
  </si>
  <si>
    <t xml:space="preserve">　房屋稅                                                      </t>
  </si>
  <si>
    <t xml:space="preserve">　消費與行為稅                                                </t>
  </si>
  <si>
    <t xml:space="preserve">　規費                                                        </t>
  </si>
  <si>
    <t xml:space="preserve">會費、捐助、補助、分攤、救助(濟)與交流活動費                </t>
  </si>
  <si>
    <t xml:space="preserve">　會費                                                        </t>
  </si>
  <si>
    <t xml:space="preserve">　捐助、補助與獎助                                            </t>
  </si>
  <si>
    <t xml:space="preserve">　補貼(償)、獎勵、慰問與救助(濟)                              </t>
  </si>
  <si>
    <t xml:space="preserve">　競賽及交流活動費                                            </t>
  </si>
  <si>
    <t xml:space="preserve">其他                                                        </t>
  </si>
  <si>
    <t xml:space="preserve">　其他費用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</si>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</sst>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.75">
      <c r="A1" s="6"/>
      <c r="B1" s="6"/>
      <c r="D1" s="7"/>
      <c r="E1" s="7" t="s">
        <v>8</v>
      </c>
      <c r="F1" s="7"/>
      <c r="G1" s="7"/>
      <c r="H1" s="6"/>
      <c r="I1" s="6"/>
    </row>
    <row r="2" spans="1:9" ht="21.75">
      <c r="A2" s="6"/>
      <c r="B2" s="6"/>
      <c r="D2" s="8"/>
      <c r="E2" s="8" t="s">
        <v>2</v>
      </c>
      <c r="F2" s="8"/>
      <c r="G2" s="8"/>
      <c r="H2" s="6"/>
      <c r="I2" s="6"/>
    </row>
    <row r="3" spans="1:9" ht="16.5" thickBot="1">
      <c r="A3" s="1"/>
      <c r="B3" s="5"/>
      <c r="D3" s="9"/>
      <c r="E3" s="2" t="s">
        <v>9</v>
      </c>
      <c r="F3" s="9"/>
      <c r="G3" s="9"/>
      <c r="H3" s="5"/>
      <c r="I3" s="3" t="s">
        <v>6</v>
      </c>
    </row>
    <row r="4" spans="1:9" ht="15.75">
      <c r="A4" s="10" t="s">
        <v>7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5.75">
      <c r="A6" s="24" t="s">
        <v>13</v>
      </c>
      <c r="B6" s="25">
        <v>416191000</v>
      </c>
      <c r="C6" s="25">
        <v>138352000</v>
      </c>
      <c r="D6" s="25">
        <v>554543000</v>
      </c>
      <c r="E6" s="25">
        <v>385703993</v>
      </c>
      <c r="F6" s="25">
        <v>128032088</v>
      </c>
      <c r="G6" s="25">
        <v>513736081</v>
      </c>
      <c r="H6" s="25">
        <f>G6-D6</f>
        <v>-40806919</v>
      </c>
      <c r="I6" s="28">
        <f>IF(D6=0,"",ROUND(H6*100/D6,2))</f>
        <v>-7.36</v>
      </c>
    </row>
    <row r="7" spans="1:9" ht="15.75">
      <c r="A7" s="23" t="s">
        <v>14</v>
      </c>
      <c r="B7" s="22">
        <v>362224000</v>
      </c>
      <c r="C7" s="22">
        <v>16950000</v>
      </c>
      <c r="D7" s="22">
        <v>379174000</v>
      </c>
      <c r="E7" s="22">
        <v>333143084</v>
      </c>
      <c r="F7" s="22">
        <v>17186650</v>
      </c>
      <c r="G7" s="22">
        <v>350329734</v>
      </c>
      <c r="H7" s="22">
        <f>G7-D7</f>
        <v>-28844266</v>
      </c>
      <c r="I7" s="29">
        <f>IF(D7=0,"",ROUND(H7*100/D7,2))</f>
        <v>-7.61</v>
      </c>
    </row>
    <row r="8" spans="1:9" ht="32.25">
      <c r="A8" s="23" t="s">
        <v>15</v>
      </c>
      <c r="B8" s="22">
        <v>1010000</v>
      </c>
      <c r="C8" s="22">
        <v>42854000</v>
      </c>
      <c r="D8" s="22">
        <v>43864000</v>
      </c>
      <c r="E8" s="22">
        <v>355170</v>
      </c>
      <c r="F8" s="22">
        <v>41092640</v>
      </c>
      <c r="G8" s="22">
        <v>41447810</v>
      </c>
      <c r="H8" s="22">
        <f>G8-D8</f>
        <v>-2416190</v>
      </c>
      <c r="I8" s="29">
        <f>IF(D8=0,"",ROUND(H8*100/D8,2))</f>
        <v>-5.51</v>
      </c>
    </row>
    <row r="9" spans="1:9" ht="15.75">
      <c r="A9" s="23" t="s">
        <v>16</v>
      </c>
      <c r="B9" s="22">
        <v>0</v>
      </c>
      <c r="C9" s="22">
        <v>3835000</v>
      </c>
      <c r="D9" s="22">
        <v>3835000</v>
      </c>
      <c r="E9" s="22">
        <v>0</v>
      </c>
      <c r="F9" s="22">
        <v>3001533</v>
      </c>
      <c r="G9" s="22">
        <v>3001533</v>
      </c>
      <c r="H9" s="22">
        <f>G9-D9</f>
        <v>-833467</v>
      </c>
      <c r="I9" s="29">
        <f>IF(D9=0,"",ROUND(H9*100/D9,2))</f>
        <v>-21.73</v>
      </c>
    </row>
    <row r="10" spans="1:9" ht="15.75">
      <c r="A10" s="23" t="s">
        <v>17</v>
      </c>
      <c r="B10" s="22">
        <v>52957000</v>
      </c>
      <c r="C10" s="22">
        <v>0</v>
      </c>
      <c r="D10" s="22">
        <v>52957000</v>
      </c>
      <c r="E10" s="22">
        <v>52205739</v>
      </c>
      <c r="F10" s="22">
        <v>0</v>
      </c>
      <c r="G10" s="22">
        <v>52205739</v>
      </c>
      <c r="H10" s="22">
        <f>G10-D10</f>
        <v>-751261</v>
      </c>
      <c r="I10" s="29">
        <f>IF(D10=0,"",ROUND(H10*100/D10,2))</f>
        <v>-1.42</v>
      </c>
    </row>
    <row r="11" spans="1:9" ht="15.75">
      <c r="A11" s="23" t="s">
        <v>18</v>
      </c>
      <c r="B11" s="22">
        <v>0</v>
      </c>
      <c r="C11" s="22">
        <v>29621000</v>
      </c>
      <c r="D11" s="22">
        <v>29621000</v>
      </c>
      <c r="E11" s="22">
        <v>0</v>
      </c>
      <c r="F11" s="22">
        <v>27329297</v>
      </c>
      <c r="G11" s="22">
        <v>27329297</v>
      </c>
      <c r="H11" s="22">
        <f>G11-D11</f>
        <v>-2291703</v>
      </c>
      <c r="I11" s="29">
        <f>IF(D11=0,"",ROUND(H11*100/D11,2))</f>
        <v>-7.74</v>
      </c>
    </row>
    <row r="12" spans="1:9" ht="15.75">
      <c r="A12" s="23" t="s">
        <v>19</v>
      </c>
      <c r="B12" s="22">
        <v>0</v>
      </c>
      <c r="C12" s="22">
        <v>45068000</v>
      </c>
      <c r="D12" s="22">
        <v>45068000</v>
      </c>
      <c r="E12" s="22">
        <v>0</v>
      </c>
      <c r="F12" s="22">
        <v>39401239</v>
      </c>
      <c r="G12" s="22">
        <v>39401239</v>
      </c>
      <c r="H12" s="22">
        <f>G12-D12</f>
        <v>-5666761</v>
      </c>
      <c r="I12" s="29">
        <f>IF(D12=0,"",ROUND(H12*100/D12,2))</f>
        <v>-12.57</v>
      </c>
    </row>
    <row r="13" spans="1:9" ht="15.75">
      <c r="A13" s="23" t="s">
        <v>20</v>
      </c>
      <c r="B13" s="22">
        <v>0</v>
      </c>
      <c r="C13" s="22">
        <v>24000</v>
      </c>
      <c r="D13" s="22">
        <v>24000</v>
      </c>
      <c r="E13" s="22">
        <v>0</v>
      </c>
      <c r="F13" s="22">
        <v>20729</v>
      </c>
      <c r="G13" s="22">
        <v>20729</v>
      </c>
      <c r="H13" s="22">
        <f>G13-D13</f>
        <v>-3271</v>
      </c>
      <c r="I13" s="29">
        <f>IF(D13=0,"",ROUND(H13*100/D13,2))</f>
        <v>-13.63</v>
      </c>
    </row>
    <row r="14" spans="1:9" ht="15.75">
      <c r="A14" s="23" t="s">
        <v>21</v>
      </c>
      <c r="B14" s="22">
        <v>49301000</v>
      </c>
      <c r="C14" s="22">
        <v>216350000</v>
      </c>
      <c r="D14" s="22">
        <v>265651000</v>
      </c>
      <c r="E14" s="22">
        <v>57020513</v>
      </c>
      <c r="F14" s="22">
        <v>213755422</v>
      </c>
      <c r="G14" s="22">
        <v>270775935</v>
      </c>
      <c r="H14" s="22">
        <f>G14-D14</f>
        <v>5124935</v>
      </c>
      <c r="I14" s="29">
        <f>IF(D14=0,"",ROUND(H14*100/D14,2))</f>
        <v>1.93</v>
      </c>
    </row>
    <row r="15" spans="1:9" ht="15.75">
      <c r="A15" s="23" t="s">
        <v>22</v>
      </c>
      <c r="B15" s="22">
        <v>3000000</v>
      </c>
      <c r="C15" s="22">
        <v>39820000</v>
      </c>
      <c r="D15" s="22">
        <v>42820000</v>
      </c>
      <c r="E15" s="22">
        <v>3414988</v>
      </c>
      <c r="F15" s="22">
        <v>31386460</v>
      </c>
      <c r="G15" s="22">
        <v>34801448</v>
      </c>
      <c r="H15" s="22">
        <f>G15-D15</f>
        <v>-8018552</v>
      </c>
      <c r="I15" s="29">
        <f>IF(D15=0,"",ROUND(H15*100/D15,2))</f>
        <v>-18.73</v>
      </c>
    </row>
    <row r="16" spans="1:9" ht="15.75">
      <c r="A16" s="23" t="s">
        <v>23</v>
      </c>
      <c r="B16" s="22">
        <v>809000</v>
      </c>
      <c r="C16" s="22">
        <v>1569000</v>
      </c>
      <c r="D16" s="22">
        <v>2378000</v>
      </c>
      <c r="E16" s="22">
        <v>649792</v>
      </c>
      <c r="F16" s="22">
        <v>1278319</v>
      </c>
      <c r="G16" s="22">
        <v>1928111</v>
      </c>
      <c r="H16" s="22">
        <f>G16-D16</f>
        <v>-449889</v>
      </c>
      <c r="I16" s="29">
        <f>IF(D16=0,"",ROUND(H16*100/D16,2))</f>
        <v>-18.92</v>
      </c>
    </row>
    <row r="17" spans="1:9" ht="15.75">
      <c r="A17" s="23" t="s">
        <v>24</v>
      </c>
      <c r="B17" s="22">
        <v>2216000</v>
      </c>
      <c r="C17" s="22">
        <v>17409000</v>
      </c>
      <c r="D17" s="22">
        <v>19625000</v>
      </c>
      <c r="E17" s="22">
        <v>2646315</v>
      </c>
      <c r="F17" s="22">
        <v>16146596</v>
      </c>
      <c r="G17" s="22">
        <v>18792911</v>
      </c>
      <c r="H17" s="22">
        <f>G17-D17</f>
        <v>-832089</v>
      </c>
      <c r="I17" s="29">
        <f>IF(D17=0,"",ROUND(H17*100/D17,2))</f>
        <v>-4.24</v>
      </c>
    </row>
    <row r="18" spans="1:9" ht="15.75">
      <c r="A18" s="23" t="s">
        <v>25</v>
      </c>
      <c r="B18" s="22">
        <v>2213000</v>
      </c>
      <c r="C18" s="22">
        <v>6830000</v>
      </c>
      <c r="D18" s="22">
        <v>9043000</v>
      </c>
      <c r="E18" s="22">
        <v>2742941</v>
      </c>
      <c r="F18" s="22">
        <v>5583318</v>
      </c>
      <c r="G18" s="22">
        <v>8326259</v>
      </c>
      <c r="H18" s="22">
        <f>G18-D18</f>
        <v>-716741</v>
      </c>
      <c r="I18" s="29">
        <f>IF(D18=0,"",ROUND(H18*100/D18,2))</f>
        <v>-7.93</v>
      </c>
    </row>
    <row r="19" spans="1:9" ht="15.75">
      <c r="A19" s="23" t="s">
        <v>26</v>
      </c>
      <c r="B19" s="22">
        <v>7908000</v>
      </c>
      <c r="C19" s="22">
        <v>13255000</v>
      </c>
      <c r="D19" s="22">
        <v>21163000</v>
      </c>
      <c r="E19" s="22">
        <v>7519321</v>
      </c>
      <c r="F19" s="22">
        <v>9667259</v>
      </c>
      <c r="G19" s="22">
        <v>17186580</v>
      </c>
      <c r="H19" s="22">
        <f>G19-D19</f>
        <v>-3976420</v>
      </c>
      <c r="I19" s="29">
        <f>IF(D19=0,"",ROUND(H19*100/D19,2))</f>
        <v>-18.79</v>
      </c>
    </row>
    <row r="20" spans="1:9" ht="15.75">
      <c r="A20" s="23" t="s">
        <v>27</v>
      </c>
      <c r="B20" s="22">
        <v>75000</v>
      </c>
      <c r="C20" s="22">
        <v>1226000</v>
      </c>
      <c r="D20" s="22">
        <v>1301000</v>
      </c>
      <c r="E20" s="22">
        <v>427082</v>
      </c>
      <c r="F20" s="22">
        <v>1268317</v>
      </c>
      <c r="G20" s="22">
        <v>1695399</v>
      </c>
      <c r="H20" s="22">
        <f>G20-D20</f>
        <v>394399</v>
      </c>
      <c r="I20" s="29">
        <f>IF(D20=0,"",ROUND(H20*100/D20,2))</f>
        <v>30.32</v>
      </c>
    </row>
    <row r="21" spans="1:9" ht="15.75">
      <c r="A21" s="23" t="s">
        <v>28</v>
      </c>
      <c r="B21" s="22">
        <v>28068000</v>
      </c>
      <c r="C21" s="22">
        <v>107427000</v>
      </c>
      <c r="D21" s="22">
        <v>135495000</v>
      </c>
      <c r="E21" s="22">
        <v>31584389</v>
      </c>
      <c r="F21" s="22">
        <v>124505654</v>
      </c>
      <c r="G21" s="22">
        <v>156090043</v>
      </c>
      <c r="H21" s="22">
        <f>G21-D21</f>
        <v>20595043</v>
      </c>
      <c r="I21" s="29">
        <f>IF(D21=0,"",ROUND(H21*100/D21,2))</f>
        <v>15.2</v>
      </c>
    </row>
    <row r="22" spans="1:9" ht="15.75">
      <c r="A22" s="23" t="s">
        <v>29</v>
      </c>
      <c r="B22" s="22">
        <v>5012000</v>
      </c>
      <c r="C22" s="22">
        <v>28111000</v>
      </c>
      <c r="D22" s="22">
        <v>33123000</v>
      </c>
      <c r="E22" s="22">
        <v>8035685</v>
      </c>
      <c r="F22" s="22">
        <v>23216920</v>
      </c>
      <c r="G22" s="22">
        <v>31252605</v>
      </c>
      <c r="H22" s="22">
        <f>G22-D22</f>
        <v>-1870395</v>
      </c>
      <c r="I22" s="29">
        <f>IF(D22=0,"",ROUND(H22*100/D22,2))</f>
        <v>-5.65</v>
      </c>
    </row>
    <row r="23" spans="1:9" ht="15.75">
      <c r="A23" s="23" t="s">
        <v>30</v>
      </c>
      <c r="B23" s="22">
        <v>0</v>
      </c>
      <c r="C23" s="22">
        <v>703000</v>
      </c>
      <c r="D23" s="22">
        <v>703000</v>
      </c>
      <c r="E23" s="22">
        <v>0</v>
      </c>
      <c r="F23" s="22">
        <v>702579</v>
      </c>
      <c r="G23" s="22">
        <v>702579</v>
      </c>
      <c r="H23" s="22">
        <f>G23-D23</f>
        <v>-421</v>
      </c>
      <c r="I23" s="29">
        <f>IF(D23=0,"",ROUND(H23*100/D23,2))</f>
        <v>-0.06</v>
      </c>
    </row>
    <row r="24" spans="1:9" ht="15.75">
      <c r="A24" s="23" t="s">
        <v>31</v>
      </c>
      <c r="B24" s="22">
        <v>26759000</v>
      </c>
      <c r="C24" s="22">
        <v>51523000</v>
      </c>
      <c r="D24" s="22">
        <v>78282000</v>
      </c>
      <c r="E24" s="22">
        <v>20081356</v>
      </c>
      <c r="F24" s="22">
        <v>67431190</v>
      </c>
      <c r="G24" s="22">
        <v>87512546</v>
      </c>
      <c r="H24" s="22">
        <f>G24-D24</f>
        <v>9230546</v>
      </c>
      <c r="I24" s="29">
        <f>IF(D24=0,"",ROUND(H24*100/D24,2))</f>
        <v>11.79</v>
      </c>
    </row>
    <row r="25" spans="1:9" ht="15.75">
      <c r="A25" s="23" t="s">
        <v>32</v>
      </c>
      <c r="B25" s="22">
        <v>1170000</v>
      </c>
      <c r="C25" s="22">
        <v>260000</v>
      </c>
      <c r="D25" s="22">
        <v>1430000</v>
      </c>
      <c r="E25" s="22">
        <v>198529</v>
      </c>
      <c r="F25" s="22">
        <v>126743</v>
      </c>
      <c r="G25" s="22">
        <v>325272</v>
      </c>
      <c r="H25" s="22">
        <f>G25-D25</f>
        <v>-1104728</v>
      </c>
      <c r="I25" s="29">
        <f>IF(D25=0,"",ROUND(H25*100/D25,2))</f>
        <v>-77.25</v>
      </c>
    </row>
    <row r="26" spans="1:9" ht="15.75">
      <c r="A26" s="23" t="s">
        <v>33</v>
      </c>
      <c r="B26" s="22">
        <v>25589000</v>
      </c>
      <c r="C26" s="22">
        <v>51263000</v>
      </c>
      <c r="D26" s="22">
        <v>76852000</v>
      </c>
      <c r="E26" s="22">
        <v>19882827</v>
      </c>
      <c r="F26" s="22">
        <v>67304447</v>
      </c>
      <c r="G26" s="22">
        <v>87187274</v>
      </c>
      <c r="H26" s="22">
        <f>G26-D26</f>
        <v>10335274</v>
      </c>
      <c r="I26" s="29">
        <f>IF(D26=0,"",ROUND(H26*100/D26,2))</f>
        <v>13.45</v>
      </c>
    </row>
    <row r="27" spans="1:9" ht="15.75">
      <c r="A27" s="23" t="s">
        <v>34</v>
      </c>
      <c r="B27" s="22">
        <v>8543000</v>
      </c>
      <c r="C27" s="22">
        <v>3203000</v>
      </c>
      <c r="D27" s="22">
        <v>11746000</v>
      </c>
      <c r="E27" s="22">
        <v>11378191</v>
      </c>
      <c r="F27" s="22">
        <v>4740363</v>
      </c>
      <c r="G27" s="22">
        <v>16118554</v>
      </c>
      <c r="H27" s="22">
        <f>G27-D27</f>
        <v>4372554</v>
      </c>
      <c r="I27" s="29">
        <f>IF(D27=0,"",ROUND(H27*100/D27,2))</f>
        <v>37.23</v>
      </c>
    </row>
    <row r="28" spans="1:9" ht="15.75">
      <c r="A28" s="23" t="s">
        <v>35</v>
      </c>
      <c r="B28" s="22">
        <v>100000</v>
      </c>
      <c r="C28" s="22">
        <v>120000</v>
      </c>
      <c r="D28" s="22">
        <v>220000</v>
      </c>
      <c r="E28" s="22">
        <v>103260</v>
      </c>
      <c r="F28" s="22">
        <v>488647</v>
      </c>
      <c r="G28" s="22">
        <v>591907</v>
      </c>
      <c r="H28" s="22">
        <f>G28-D28</f>
        <v>371907</v>
      </c>
      <c r="I28" s="29">
        <f>IF(D28=0,"",ROUND(H28*100/D28,2))</f>
        <v>169.05</v>
      </c>
    </row>
    <row r="29" spans="1:9" ht="15.75">
      <c r="A29" s="23" t="s">
        <v>36</v>
      </c>
      <c r="B29" s="22">
        <v>0</v>
      </c>
      <c r="C29" s="22">
        <v>550000</v>
      </c>
      <c r="D29" s="22">
        <v>550000</v>
      </c>
      <c r="E29" s="22">
        <v>60700</v>
      </c>
      <c r="F29" s="22">
        <v>1507740</v>
      </c>
      <c r="G29" s="22">
        <v>1568440</v>
      </c>
      <c r="H29" s="22">
        <f>G29-D29</f>
        <v>1018440</v>
      </c>
      <c r="I29" s="29">
        <f>IF(D29=0,"",ROUND(H29*100/D29,2))</f>
        <v>185.17</v>
      </c>
    </row>
    <row r="30" spans="1:9" ht="15.75">
      <c r="A30" s="23" t="s">
        <v>37</v>
      </c>
      <c r="B30" s="22">
        <v>8427000</v>
      </c>
      <c r="C30" s="22">
        <v>1070000</v>
      </c>
      <c r="D30" s="22">
        <v>9497000</v>
      </c>
      <c r="E30" s="22">
        <v>9306982</v>
      </c>
      <c r="F30" s="22">
        <v>746030</v>
      </c>
      <c r="G30" s="22">
        <v>10053012</v>
      </c>
      <c r="H30" s="22">
        <f>G30-D30</f>
        <v>556012</v>
      </c>
      <c r="I30" s="29">
        <f>IF(D30=0,"",ROUND(H30*100/D30,2))</f>
        <v>5.85</v>
      </c>
    </row>
    <row r="31" spans="1:9" ht="32.25">
      <c r="A31" s="23" t="s">
        <v>38</v>
      </c>
      <c r="B31" s="22">
        <v>16000</v>
      </c>
      <c r="C31" s="22">
        <v>1067000</v>
      </c>
      <c r="D31" s="22">
        <v>1083000</v>
      </c>
      <c r="E31" s="22">
        <v>1607582</v>
      </c>
      <c r="F31" s="22">
        <v>1369443</v>
      </c>
      <c r="G31" s="22">
        <v>2977025</v>
      </c>
      <c r="H31" s="22">
        <f>G31-D31</f>
        <v>1894025</v>
      </c>
      <c r="I31" s="29">
        <f>IF(D31=0,"",ROUND(H31*100/D31,2))</f>
        <v>174.89</v>
      </c>
    </row>
    <row r="32" spans="1:9" ht="15.75">
      <c r="A32" s="23" t="s">
        <v>39</v>
      </c>
      <c r="B32" s="22">
        <v>0</v>
      </c>
      <c r="C32" s="22">
        <v>396000</v>
      </c>
      <c r="D32" s="22">
        <v>396000</v>
      </c>
      <c r="E32" s="22">
        <v>299667</v>
      </c>
      <c r="F32" s="22">
        <v>628503</v>
      </c>
      <c r="G32" s="22">
        <v>928170</v>
      </c>
      <c r="H32" s="22">
        <f>G32-D32</f>
        <v>532170</v>
      </c>
      <c r="I32" s="29">
        <f>IF(D32=0,"",ROUND(H32*100/D32,2))</f>
        <v>134.39</v>
      </c>
    </row>
    <row r="33" spans="1:9" ht="15.75">
      <c r="A33" s="23" t="s">
        <v>40</v>
      </c>
      <c r="B33" s="22">
        <v>189762000</v>
      </c>
      <c r="C33" s="22">
        <v>29731000</v>
      </c>
      <c r="D33" s="22">
        <v>219493000</v>
      </c>
      <c r="E33" s="22">
        <v>178504111</v>
      </c>
      <c r="F33" s="22">
        <v>26989794</v>
      </c>
      <c r="G33" s="22">
        <v>205493905</v>
      </c>
      <c r="H33" s="22">
        <f>G33-D33</f>
        <v>-13999095</v>
      </c>
      <c r="I33" s="29">
        <f>IF(D33=0,"",ROUND(H33*100/D33,2))</f>
        <v>-6.38</v>
      </c>
    </row>
    <row r="34" spans="1:9" ht="15.75">
      <c r="A34" s="23" t="s">
        <v>41</v>
      </c>
      <c r="B34" s="22">
        <v>7135000</v>
      </c>
      <c r="C34" s="22">
        <v>0</v>
      </c>
      <c r="D34" s="22">
        <v>7135000</v>
      </c>
      <c r="E34" s="22">
        <v>5299056</v>
      </c>
      <c r="F34" s="22">
        <v>0</v>
      </c>
      <c r="G34" s="22">
        <v>5299056</v>
      </c>
      <c r="H34" s="22">
        <f>G34-D34</f>
        <v>-1835944</v>
      </c>
      <c r="I34" s="29">
        <f>IF(D34=0,"",ROUND(H34*100/D34,2))</f>
        <v>-25.73</v>
      </c>
    </row>
    <row r="35" spans="1:9" ht="15.75">
      <c r="A35" s="23" t="s">
        <v>42</v>
      </c>
      <c r="B35" s="22">
        <v>35075000</v>
      </c>
      <c r="C35" s="22">
        <v>43000</v>
      </c>
      <c r="D35" s="22">
        <v>35118000</v>
      </c>
      <c r="E35" s="22">
        <v>32189199</v>
      </c>
      <c r="F35" s="22">
        <v>115350</v>
      </c>
      <c r="G35" s="22">
        <v>32304549</v>
      </c>
      <c r="H35" s="22">
        <f>G35-D35</f>
        <v>-2813451</v>
      </c>
      <c r="I35" s="29">
        <f>IF(D35=0,"",ROUND(H35*100/D35,2))</f>
        <v>-8.01</v>
      </c>
    </row>
    <row r="36" spans="1:9" ht="15.75">
      <c r="A36" s="23" t="s">
        <v>43</v>
      </c>
      <c r="B36" s="22">
        <v>62914000</v>
      </c>
      <c r="C36" s="22">
        <v>22454000</v>
      </c>
      <c r="D36" s="22">
        <v>85368000</v>
      </c>
      <c r="E36" s="22">
        <v>61460005</v>
      </c>
      <c r="F36" s="22">
        <v>18677710</v>
      </c>
      <c r="G36" s="22">
        <v>80137715</v>
      </c>
      <c r="H36" s="22">
        <f>G36-D36</f>
        <v>-5230285</v>
      </c>
      <c r="I36" s="29">
        <f>IF(D36=0,"",ROUND(H36*100/D36,2))</f>
        <v>-6.13</v>
      </c>
    </row>
    <row r="37" spans="1:9" ht="32.25">
      <c r="A37" s="23" t="s">
        <v>44</v>
      </c>
      <c r="B37" s="22">
        <v>6740000</v>
      </c>
      <c r="C37" s="22">
        <v>1081000</v>
      </c>
      <c r="D37" s="22">
        <v>7821000</v>
      </c>
      <c r="E37" s="22">
        <v>4806278</v>
      </c>
      <c r="F37" s="22">
        <v>1378036</v>
      </c>
      <c r="G37" s="22">
        <v>6184314</v>
      </c>
      <c r="H37" s="22">
        <f>G37-D37</f>
        <v>-1636686</v>
      </c>
      <c r="I37" s="29">
        <f>IF(D37=0,"",ROUND(H37*100/D37,2))</f>
        <v>-20.93</v>
      </c>
    </row>
    <row r="38" spans="1:9" ht="15.75">
      <c r="A38" s="23" t="s">
        <v>45</v>
      </c>
      <c r="B38" s="22">
        <v>24567000</v>
      </c>
      <c r="C38" s="22">
        <v>4150000</v>
      </c>
      <c r="D38" s="22">
        <v>28717000</v>
      </c>
      <c r="E38" s="22">
        <v>25035947</v>
      </c>
      <c r="F38" s="22">
        <v>1478456</v>
      </c>
      <c r="G38" s="22">
        <v>26514403</v>
      </c>
      <c r="H38" s="22">
        <f>G38-D38</f>
        <v>-2202597</v>
      </c>
      <c r="I38" s="29">
        <f>IF(D38=0,"",ROUND(H38*100/D38,2))</f>
        <v>-7.67</v>
      </c>
    </row>
    <row r="39" spans="1:9" ht="15.75">
      <c r="A39" s="23" t="s">
        <v>46</v>
      </c>
      <c r="B39" s="22">
        <v>30011000</v>
      </c>
      <c r="C39" s="22">
        <v>0</v>
      </c>
      <c r="D39" s="22">
        <v>30011000</v>
      </c>
      <c r="E39" s="22">
        <v>27882058</v>
      </c>
      <c r="F39" s="22">
        <v>0</v>
      </c>
      <c r="G39" s="22">
        <v>27882058</v>
      </c>
      <c r="H39" s="22">
        <f>G39-D39</f>
        <v>-2128942</v>
      </c>
      <c r="I39" s="29">
        <f>IF(D39=0,"",ROUND(H39*100/D39,2))</f>
        <v>-7.09</v>
      </c>
    </row>
    <row r="40" spans="1:9" ht="15.75">
      <c r="A40" s="23" t="s">
        <v>47</v>
      </c>
      <c r="B40" s="22">
        <v>23320000</v>
      </c>
      <c r="C40" s="22">
        <v>2003000</v>
      </c>
      <c r="D40" s="22">
        <v>25323000</v>
      </c>
      <c r="E40" s="22">
        <v>21831568</v>
      </c>
      <c r="F40" s="22">
        <v>5340242</v>
      </c>
      <c r="G40" s="22">
        <v>27171810</v>
      </c>
      <c r="H40" s="22">
        <f>G40-D40</f>
        <v>1848810</v>
      </c>
      <c r="I40" s="29">
        <f>IF(D40=0,"",ROUND(H40*100/D40,2))</f>
        <v>7.3</v>
      </c>
    </row>
    <row r="41" spans="1:9" ht="15.75">
      <c r="A41" s="23" t="s">
        <v>48</v>
      </c>
      <c r="B41" s="22">
        <v>84000</v>
      </c>
      <c r="C41" s="22">
        <v>1186000</v>
      </c>
      <c r="D41" s="22">
        <v>1270000</v>
      </c>
      <c r="E41" s="22">
        <v>76988</v>
      </c>
      <c r="F41" s="22">
        <v>1828288</v>
      </c>
      <c r="G41" s="22">
        <v>1905276</v>
      </c>
      <c r="H41" s="22">
        <f>G41-D41</f>
        <v>635276</v>
      </c>
      <c r="I41" s="29">
        <f>IF(D41=0,"",ROUND(H41*100/D41,2))</f>
        <v>50.02</v>
      </c>
    </row>
    <row r="42" spans="1:9" ht="15.75">
      <c r="A42" s="23" t="s">
        <v>49</v>
      </c>
      <c r="B42" s="22">
        <v>0</v>
      </c>
      <c r="C42" s="22">
        <v>15000</v>
      </c>
      <c r="D42" s="22">
        <v>15000</v>
      </c>
      <c r="E42" s="22">
        <v>0</v>
      </c>
      <c r="F42" s="22">
        <v>18085</v>
      </c>
      <c r="G42" s="22">
        <v>18085</v>
      </c>
      <c r="H42" s="22">
        <f>G42-D42</f>
        <v>3085</v>
      </c>
      <c r="I42" s="29">
        <f>IF(D42=0,"",ROUND(H42*100/D42,2))</f>
        <v>20.57</v>
      </c>
    </row>
    <row r="43" spans="1:9" ht="15.75">
      <c r="A43" s="23" t="s">
        <v>50</v>
      </c>
      <c r="B43" s="22">
        <v>0</v>
      </c>
      <c r="C43" s="22">
        <v>661000</v>
      </c>
      <c r="D43" s="22">
        <v>661000</v>
      </c>
      <c r="E43" s="22">
        <v>0</v>
      </c>
      <c r="F43" s="22">
        <v>868518</v>
      </c>
      <c r="G43" s="22">
        <v>868518</v>
      </c>
      <c r="H43" s="22">
        <f>G43-D43</f>
        <v>207518</v>
      </c>
      <c r="I43" s="29">
        <f>IF(D43=0,"",ROUND(H43*100/D43,2))</f>
        <v>31.39</v>
      </c>
    </row>
    <row r="44" spans="1:9" ht="15.75">
      <c r="A44" s="23" t="s">
        <v>51</v>
      </c>
      <c r="B44" s="22">
        <v>40000</v>
      </c>
      <c r="C44" s="22">
        <v>235000</v>
      </c>
      <c r="D44" s="22">
        <v>275000</v>
      </c>
      <c r="E44" s="22">
        <v>40917</v>
      </c>
      <c r="F44" s="22">
        <v>511041</v>
      </c>
      <c r="G44" s="22">
        <v>551958</v>
      </c>
      <c r="H44" s="22">
        <f>G44-D44</f>
        <v>276958</v>
      </c>
      <c r="I44" s="29">
        <f>IF(D44=0,"",ROUND(H44*100/D44,2))</f>
        <v>100.71</v>
      </c>
    </row>
    <row r="45" spans="1:9" ht="15.75">
      <c r="A45" s="23" t="s">
        <v>52</v>
      </c>
      <c r="B45" s="22">
        <v>44000</v>
      </c>
      <c r="C45" s="22">
        <v>275000</v>
      </c>
      <c r="D45" s="22">
        <v>319000</v>
      </c>
      <c r="E45" s="22">
        <v>36071</v>
      </c>
      <c r="F45" s="22">
        <v>430644</v>
      </c>
      <c r="G45" s="22">
        <v>466715</v>
      </c>
      <c r="H45" s="22">
        <f>G45-D45</f>
        <v>147715</v>
      </c>
      <c r="I45" s="29">
        <f>IF(D45=0,"",ROUND(H45*100/D45,2))</f>
        <v>46.31</v>
      </c>
    </row>
    <row r="46" spans="1:9" ht="48">
      <c r="A46" s="23" t="s">
        <v>53</v>
      </c>
      <c r="B46" s="22">
        <v>9378000</v>
      </c>
      <c r="C46" s="22">
        <v>35808000</v>
      </c>
      <c r="D46" s="22">
        <v>45186000</v>
      </c>
      <c r="E46" s="22">
        <v>4172287</v>
      </c>
      <c r="F46" s="22">
        <v>38786612</v>
      </c>
      <c r="G46" s="22">
        <v>42958899</v>
      </c>
      <c r="H46" s="22">
        <f>G46-D46</f>
        <v>-2227101</v>
      </c>
      <c r="I46" s="29">
        <f>IF(D46=0,"",ROUND(H46*100/D46,2))</f>
        <v>-4.93</v>
      </c>
    </row>
    <row r="47" spans="1:9" ht="15.75">
      <c r="A47" s="23" t="s">
        <v>54</v>
      </c>
      <c r="B47" s="22">
        <v>0</v>
      </c>
      <c r="C47" s="22">
        <v>216000</v>
      </c>
      <c r="D47" s="22">
        <v>216000</v>
      </c>
      <c r="E47" s="22">
        <v>55000</v>
      </c>
      <c r="F47" s="22">
        <v>324259</v>
      </c>
      <c r="G47" s="22">
        <v>379259</v>
      </c>
      <c r="H47" s="22">
        <f>G47-D47</f>
        <v>163259</v>
      </c>
      <c r="I47" s="29">
        <f>IF(D47=0,"",ROUND(H47*100/D47,2))</f>
        <v>75.58</v>
      </c>
    </row>
    <row r="48" spans="1:9" ht="15.75">
      <c r="A48" s="23" t="s">
        <v>55</v>
      </c>
      <c r="B48" s="22">
        <v>7278000</v>
      </c>
      <c r="C48" s="22">
        <v>31499000</v>
      </c>
      <c r="D48" s="22">
        <v>38777000</v>
      </c>
      <c r="E48" s="22">
        <v>3607737</v>
      </c>
      <c r="F48" s="22">
        <v>34478395</v>
      </c>
      <c r="G48" s="22">
        <v>38086132</v>
      </c>
      <c r="H48" s="22">
        <f>G48-D48</f>
        <v>-690868</v>
      </c>
      <c r="I48" s="29">
        <f>IF(D48=0,"",ROUND(H48*100/D48,2))</f>
        <v>-1.78</v>
      </c>
    </row>
    <row r="49" spans="1:9" ht="32.25">
      <c r="A49" s="23" t="s">
        <v>56</v>
      </c>
      <c r="B49" s="22">
        <v>2100000</v>
      </c>
      <c r="C49" s="22">
        <v>3435000</v>
      </c>
      <c r="D49" s="22">
        <v>5535000</v>
      </c>
      <c r="E49" s="22">
        <v>509550</v>
      </c>
      <c r="F49" s="22">
        <v>3697418</v>
      </c>
      <c r="G49" s="22">
        <v>4206968</v>
      </c>
      <c r="H49" s="22">
        <f>G49-D49</f>
        <v>-1328032</v>
      </c>
      <c r="I49" s="29">
        <f>IF(D49=0,"",ROUND(H49*100/D49,2))</f>
        <v>-23.99</v>
      </c>
    </row>
    <row r="50" spans="1:9" ht="15.75">
      <c r="A50" s="23" t="s">
        <v>57</v>
      </c>
      <c r="B50" s="22">
        <v>0</v>
      </c>
      <c r="C50" s="22">
        <v>658000</v>
      </c>
      <c r="D50" s="22">
        <v>658000</v>
      </c>
      <c r="E50" s="22">
        <v>0</v>
      </c>
      <c r="F50" s="22">
        <v>286540</v>
      </c>
      <c r="G50" s="22">
        <v>286540</v>
      </c>
      <c r="H50" s="22">
        <f>G50-D50</f>
        <v>-371460</v>
      </c>
      <c r="I50" s="29">
        <f>IF(D50=0,"",ROUND(H50*100/D50,2))</f>
        <v>-56.45</v>
      </c>
    </row>
    <row r="51" spans="1:9" ht="15.75">
      <c r="A51" s="23" t="s">
        <v>58</v>
      </c>
      <c r="B51" s="22">
        <v>0</v>
      </c>
      <c r="C51" s="22">
        <v>0</v>
      </c>
      <c r="D51" s="22">
        <v>0</v>
      </c>
      <c r="E51" s="22">
        <v>0</v>
      </c>
      <c r="F51" s="22">
        <v>1462775</v>
      </c>
      <c r="G51" s="22">
        <v>1462775</v>
      </c>
      <c r="H51" s="22">
        <f>G51-D51</f>
        <v>1462775</v>
      </c>
      <c r="I51" s="29">
        <f>IF(D51=0,"",ROUND(H51*100/D51,2))</f>
      </c>
    </row>
    <row r="52" spans="1:9" ht="15.75">
      <c r="A52" s="23" t="s">
        <v>59</v>
      </c>
      <c r="B52" s="22">
        <v>0</v>
      </c>
      <c r="C52" s="22">
        <v>0</v>
      </c>
      <c r="D52" s="22">
        <v>0</v>
      </c>
      <c r="E52" s="22">
        <v>0</v>
      </c>
      <c r="F52" s="22">
        <v>1462775</v>
      </c>
      <c r="G52" s="22">
        <v>1462775</v>
      </c>
      <c r="H52" s="22">
        <f>G52-D52</f>
        <v>1462775</v>
      </c>
      <c r="I52" s="29">
        <f>IF(D52=0,"",ROUND(H52*100/D52,2))</f>
      </c>
    </row>
    <row r="53" spans="1:9" ht="16.5" thickBot="1">
      <c r="A53" s="26" t="s">
        <v>60</v>
      </c>
      <c r="B53" s="27">
        <v>700018000</v>
      </c>
      <c r="C53" s="27">
        <v>476153000</v>
      </c>
      <c r="D53" s="27">
        <v>1176171000</v>
      </c>
      <c r="E53" s="27">
        <v>656937439</v>
      </c>
      <c r="F53" s="27">
        <v>483026532</v>
      </c>
      <c r="G53" s="27">
        <v>1139963971</v>
      </c>
      <c r="H53" s="27">
        <f>G53-D53</f>
        <v>-36207029</v>
      </c>
      <c r="I53" s="30">
        <f>IF(D53=0,"",ROUND(H53*100/D53,2))</f>
        <v>-3.08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wanghc</cp:lastModifiedBy>
  <dcterms:created xsi:type="dcterms:W3CDTF">2007-01-24T15:03:20Z</dcterms:created>
  <dcterms:modified xsi:type="dcterms:W3CDTF">2021-01-03T07:54:03Z</dcterms:modified>
  <cp:category/>
  <cp:version/>
  <cp:contentType/>
  <cp:contentStatus/>
</cp:coreProperties>
</file>