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<sst xmlns="http://schemas.openxmlformats.org/spreadsheetml/2006/main" count="47" uniqueCount="38">
  <si>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科    目</t>
  </si>
  <si>
    <t>管制性項目及統計所需項目比較表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</si>
  <si>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</si>
  <si>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</si>
  <si>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</si>
  <si>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</si>
  <si>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</si>
  <si>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</si>
  <si>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</si>
  <si>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單位:新臺幣元</t>
  </si>
  <si>
    <t>國立宜蘭大學校務基金</t>
  </si>
  <si>
    <t>中華民國105年度</t>
  </si>
  <si>
    <t>預 算 數</t>
  </si>
  <si>
    <t>政府補助
收入支應</t>
  </si>
  <si>
    <t>自籌收入
支　　應</t>
  </si>
  <si>
    <t>管制性項目</t>
  </si>
  <si>
    <t/>
  </si>
  <si>
    <t xml:space="preserve">　國外旅費                                                    </t>
  </si>
  <si>
    <t>教學研究及訓輔成本-
預算數2,600,000元，決算2,229,646元，依教師實際申請參加國際會議等撙節支出，致實際數較預計減少。
建教合作成本-
預算數3,000,000元，決算數4,823,487元，因科技部等機關核定出國計畫旅費增加，致實際支出數較預算增加。</t>
  </si>
  <si>
    <t xml:space="preserve">　廣（公）告費                                                </t>
  </si>
  <si>
    <t>教學研究及訓輔成本-
預算數1,460,000元，決算數1,307,367元，含政策宣導經費預算數365,000元，決算數903,713元，因實際招生業務需要，辦理本校特色宣導形象廣告等播送及刊登等。
建教合作成本-
預算數30,000元，決算數5,400元，因實際需要撙節支出。
推廣教育成本-
預算數230,000元，決算數109,000元，依實際執行撙節開支。</t>
  </si>
  <si>
    <t xml:space="preserve">　業務宣導費                                                  </t>
  </si>
  <si>
    <t>教學研究及訓輔成本-
預算數924,000元，決算數125,600元，依實際執行撙節開支。
建教合作成本-
預算數100,000元，決算數0元，依實際執行撙節開支。
推廣教育成本-
預算數50,000元，決算數0元，依實際執行撙節開支。</t>
  </si>
  <si>
    <t xml:space="preserve">　公共關係費                                                  </t>
  </si>
  <si>
    <t>管理費用及總務費用-
預算數703,000元，決算數702,579元，依實際執行撙節開支。</t>
  </si>
  <si>
    <t>統計所需項目</t>
  </si>
  <si>
    <t xml:space="preserve">　宿舍電費                                                    </t>
  </si>
  <si>
    <t xml:space="preserve">　宿舍水費                                                    </t>
  </si>
  <si>
    <t xml:space="preserve">　宿舍修護費                                                  </t>
  </si>
  <si>
    <t xml:space="preserve">
</t>
  </si>
  <si>
    <t xml:space="preserve">　宿舍保險費                                                  </t>
  </si>
  <si>
    <t xml:space="preserve">　計時與計件人員酬金                                          </t>
  </si>
  <si>
    <t xml:space="preserve">
</t>
  </si>
  <si>
    <t xml:space="preserve">　專技人員酬金                                                </t>
  </si>
  <si>
    <t xml:space="preserve">　講課鐘點、稿費、出席審查及查詢費                            </t>
  </si>
  <si>
    <t xml:space="preserve">
</t>
  </si>
  <si>
    <t xml:space="preserve">　一般土地租金                                                </t>
  </si>
  <si>
    <t xml:space="preserve">　宿舍折舊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</si>
</sst>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19.375" style="0" bestFit="1" customWidth="1"/>
    <col min="8" max="8" width="18.00390625" style="0" bestFit="1" customWidth="1"/>
    <col min="9" max="9" width="14.25390625" style="0" bestFit="1" customWidth="1"/>
  </cols>
  <sheetData>
    <row r="1" spans="1:6" ht="21.75">
      <c r="A1" s="5"/>
      <c r="B1" s="5"/>
      <c r="D1" s="5"/>
      <c r="E1" s="6" t="s">
        <v>10</v>
      </c>
      <c r="F1" s="5"/>
    </row>
    <row r="2" spans="1:6" ht="21.75">
      <c r="A2" s="5"/>
      <c r="B2" s="5"/>
      <c r="D2" s="5"/>
      <c r="E2" s="7" t="s">
        <v>1</v>
      </c>
      <c r="F2" s="5"/>
    </row>
    <row r="3" spans="1:10" ht="16.5" thickBot="1">
      <c r="A3" s="1"/>
      <c r="B3" s="8"/>
      <c r="D3" s="9"/>
      <c r="E3" s="2" t="s">
        <v>11</v>
      </c>
      <c r="F3" s="9"/>
      <c r="G3" s="9"/>
      <c r="H3" s="8"/>
      <c r="J3" s="3" t="s">
        <v>9</v>
      </c>
    </row>
    <row r="4" spans="1:10" ht="16.5" customHeight="1">
      <c r="A4" s="12" t="s">
        <v>0</v>
      </c>
      <c r="B4" s="13" t="s">
        <v>12</v>
      </c>
      <c r="C4" s="14"/>
      <c r="D4" s="15"/>
      <c r="E4" s="13" t="s">
        <v>8</v>
      </c>
      <c r="F4" s="14"/>
      <c r="G4" s="15"/>
      <c r="H4" s="10" t="s">
        <v>4</v>
      </c>
      <c r="I4" s="10"/>
      <c r="J4" s="11" t="s">
        <v>3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5</v>
      </c>
      <c r="E5" s="19" t="s">
        <v>13</v>
      </c>
      <c r="F5" s="17" t="s">
        <v>14</v>
      </c>
      <c r="G5" s="18" t="s">
        <v>6</v>
      </c>
      <c r="H5" s="20" t="s">
        <v>7</v>
      </c>
      <c r="I5" s="21" t="s">
        <v>2</v>
      </c>
      <c r="J5" s="22"/>
    </row>
    <row r="6" spans="1:10" ht="15.75">
      <c r="A6" s="27" t="s">
        <v>15</v>
      </c>
      <c r="B6" s="28">
        <v>410000</v>
      </c>
      <c r="C6" s="28">
        <v>8687000</v>
      </c>
      <c r="D6" s="28">
        <v>9097000</v>
      </c>
      <c r="E6" s="28">
        <v>413061</v>
      </c>
      <c r="F6" s="28">
        <v>8890018</v>
      </c>
      <c r="G6" s="28">
        <v>9303079</v>
      </c>
      <c r="H6" s="28">
        <f>G6-D6</f>
        <v>206079</v>
      </c>
      <c r="I6" s="28">
        <f>IF(D6=0,"",ROUND(H6*100/D6,2))</f>
        <v>2.27</v>
      </c>
      <c r="J6" s="31" t="s">
        <v>16</v>
      </c>
    </row>
    <row r="7" spans="1:10" ht="388.5">
      <c r="A7" s="26" t="s">
        <v>17</v>
      </c>
      <c r="B7" s="24">
        <v>100000</v>
      </c>
      <c r="C7" s="24">
        <v>5500000</v>
      </c>
      <c r="D7" s="24">
        <v>5600000</v>
      </c>
      <c r="E7" s="24">
        <v>90000</v>
      </c>
      <c r="F7" s="24">
        <v>6963133</v>
      </c>
      <c r="G7" s="24">
        <v>7053133</v>
      </c>
      <c r="H7" s="24">
        <f>G7-D7</f>
        <v>1453133</v>
      </c>
      <c r="I7" s="24">
        <f>IF(D7=0,"",ROUND(H7*100/D7,2))</f>
        <v>25.95</v>
      </c>
      <c r="J7" s="32" t="s">
        <v>18</v>
      </c>
    </row>
    <row r="8" spans="1:10" ht="409.5">
      <c r="A8" s="26" t="s">
        <v>19</v>
      </c>
      <c r="B8" s="24">
        <v>10000</v>
      </c>
      <c r="C8" s="24">
        <v>1710000</v>
      </c>
      <c r="D8" s="24">
        <v>1720000</v>
      </c>
      <c r="E8" s="24">
        <v>323061</v>
      </c>
      <c r="F8" s="24">
        <v>1098706</v>
      </c>
      <c r="G8" s="24">
        <v>1421767</v>
      </c>
      <c r="H8" s="24">
        <f>G8-D8</f>
        <v>-298233</v>
      </c>
      <c r="I8" s="24">
        <f>IF(D8=0,"",ROUND(H8*100/D8,2))</f>
        <v>-17.34</v>
      </c>
      <c r="J8" s="32" t="s">
        <v>20</v>
      </c>
    </row>
    <row r="9" spans="1:10" ht="372">
      <c r="A9" s="26" t="s">
        <v>21</v>
      </c>
      <c r="B9" s="24">
        <v>300000</v>
      </c>
      <c r="C9" s="24">
        <v>774000</v>
      </c>
      <c r="D9" s="24">
        <v>1074000</v>
      </c>
      <c r="E9" s="24">
        <v>0</v>
      </c>
      <c r="F9" s="24">
        <v>125600</v>
      </c>
      <c r="G9" s="24">
        <v>125600</v>
      </c>
      <c r="H9" s="24">
        <f>G9-D9</f>
        <v>-948400</v>
      </c>
      <c r="I9" s="24">
        <f>IF(D9=0,"",ROUND(H9*100/D9,2))</f>
        <v>-88.31</v>
      </c>
      <c r="J9" s="32" t="s">
        <v>22</v>
      </c>
    </row>
    <row r="10" spans="1:10" ht="129">
      <c r="A10" s="26" t="s">
        <v>23</v>
      </c>
      <c r="B10" s="24">
        <v>0</v>
      </c>
      <c r="C10" s="24">
        <v>703000</v>
      </c>
      <c r="D10" s="24">
        <v>703000</v>
      </c>
      <c r="E10" s="24">
        <v>0</v>
      </c>
      <c r="F10" s="24">
        <v>702579</v>
      </c>
      <c r="G10" s="24">
        <v>702579</v>
      </c>
      <c r="H10" s="24">
        <f>G10-D10</f>
        <v>-421</v>
      </c>
      <c r="I10" s="24">
        <f>IF(D10=0,"",ROUND(H10*100/D10,2))</f>
        <v>-0.06</v>
      </c>
      <c r="J10" s="32" t="s">
        <v>24</v>
      </c>
    </row>
    <row r="11" spans="1:10" ht="15.75">
      <c r="A11" s="25" t="s">
        <v>25</v>
      </c>
      <c r="B11" s="23">
        <v>31583000</v>
      </c>
      <c r="C11" s="23">
        <v>131266000</v>
      </c>
      <c r="D11" s="23">
        <v>162849000</v>
      </c>
      <c r="E11" s="23">
        <v>35918212</v>
      </c>
      <c r="F11" s="23">
        <v>139918237</v>
      </c>
      <c r="G11" s="23">
        <v>175836449</v>
      </c>
      <c r="H11" s="23">
        <f>G11-D11</f>
        <v>12987449</v>
      </c>
      <c r="I11" s="23">
        <f>IF(D11=0,"",ROUND(H11*100/D11,2))</f>
        <v>7.98</v>
      </c>
      <c r="J11" s="33" t="s">
        <v>16</v>
      </c>
    </row>
    <row r="12" spans="1:10" ht="15.75">
      <c r="A12" s="26" t="s">
        <v>26</v>
      </c>
      <c r="B12" s="24">
        <v>0</v>
      </c>
      <c r="C12" s="24">
        <v>5191000</v>
      </c>
      <c r="D12" s="24">
        <v>5191000</v>
      </c>
      <c r="E12" s="24">
        <v>0</v>
      </c>
      <c r="F12" s="24">
        <v>4456532</v>
      </c>
      <c r="G12" s="24">
        <v>4456532</v>
      </c>
      <c r="H12" s="24">
        <f>G12-D12</f>
        <v>-734468</v>
      </c>
      <c r="I12" s="24">
        <f>IF(D12=0,"",ROUND(H12*100/D12,2))</f>
        <v>-14.15</v>
      </c>
      <c r="J12" s="32" t="s">
        <v>16</v>
      </c>
    </row>
    <row r="13" spans="1:10" ht="15.75">
      <c r="A13" s="26" t="s">
        <v>27</v>
      </c>
      <c r="B13" s="24">
        <v>0</v>
      </c>
      <c r="C13" s="24">
        <v>1446000</v>
      </c>
      <c r="D13" s="24">
        <v>1446000</v>
      </c>
      <c r="E13" s="24">
        <v>0</v>
      </c>
      <c r="F13" s="24">
        <v>1004956</v>
      </c>
      <c r="G13" s="24">
        <v>1004956</v>
      </c>
      <c r="H13" s="24">
        <f>G13-D13</f>
        <v>-441044</v>
      </c>
      <c r="I13" s="24">
        <f>IF(D13=0,"",ROUND(H13*100/D13,2))</f>
        <v>-30.5</v>
      </c>
      <c r="J13" s="32" t="s">
        <v>16</v>
      </c>
    </row>
    <row r="14" spans="1:10" ht="32.25">
      <c r="A14" s="26" t="s">
        <v>28</v>
      </c>
      <c r="B14" s="24">
        <v>300000</v>
      </c>
      <c r="C14" s="24">
        <v>2280000</v>
      </c>
      <c r="D14" s="24">
        <v>2580000</v>
      </c>
      <c r="E14" s="24">
        <v>24500</v>
      </c>
      <c r="F14" s="24">
        <v>1728656</v>
      </c>
      <c r="G14" s="24">
        <v>1753156</v>
      </c>
      <c r="H14" s="24">
        <f>G14-D14</f>
        <v>-826844</v>
      </c>
      <c r="I14" s="24">
        <f>IF(D14=0,"",ROUND(H14*100/D14,2))</f>
        <v>-32.05</v>
      </c>
      <c r="J14" s="32" t="s">
        <v>29</v>
      </c>
    </row>
    <row r="15" spans="1:10" ht="15.75">
      <c r="A15" s="26" t="s">
        <v>30</v>
      </c>
      <c r="B15" s="24">
        <v>0</v>
      </c>
      <c r="C15" s="24">
        <v>5000</v>
      </c>
      <c r="D15" s="24">
        <v>5000</v>
      </c>
      <c r="E15" s="24">
        <v>0</v>
      </c>
      <c r="F15" s="24">
        <v>4273</v>
      </c>
      <c r="G15" s="24">
        <v>4273</v>
      </c>
      <c r="H15" s="24">
        <f>G15-D15</f>
        <v>-727</v>
      </c>
      <c r="I15" s="24">
        <f>IF(D15=0,"",ROUND(H15*100/D15,2))</f>
        <v>-14.54</v>
      </c>
      <c r="J15" s="32" t="s">
        <v>16</v>
      </c>
    </row>
    <row r="16" spans="1:10" ht="96.75">
      <c r="A16" s="26" t="s">
        <v>31</v>
      </c>
      <c r="B16" s="24">
        <v>27018000</v>
      </c>
      <c r="C16" s="24">
        <v>106245000</v>
      </c>
      <c r="D16" s="24">
        <v>133263000</v>
      </c>
      <c r="E16" s="24">
        <v>30743217</v>
      </c>
      <c r="F16" s="24">
        <v>121903935</v>
      </c>
      <c r="G16" s="24">
        <v>152647152</v>
      </c>
      <c r="H16" s="24">
        <f>G16-D16</f>
        <v>19384152</v>
      </c>
      <c r="I16" s="24">
        <f>IF(D16=0,"",ROUND(H16*100/D16,2))</f>
        <v>14.55</v>
      </c>
      <c r="J16" s="32" t="s">
        <v>32</v>
      </c>
    </row>
    <row r="17" spans="1:10" ht="32.25">
      <c r="A17" s="26" t="s">
        <v>33</v>
      </c>
      <c r="B17" s="24">
        <v>0</v>
      </c>
      <c r="C17" s="24">
        <v>578000</v>
      </c>
      <c r="D17" s="24">
        <v>578000</v>
      </c>
      <c r="E17" s="24">
        <v>0</v>
      </c>
      <c r="F17" s="24">
        <v>543655</v>
      </c>
      <c r="G17" s="24">
        <v>543655</v>
      </c>
      <c r="H17" s="24">
        <f>G17-D17</f>
        <v>-34345</v>
      </c>
      <c r="I17" s="24">
        <f>IF(D17=0,"",ROUND(H17*100/D17,2))</f>
        <v>-5.94</v>
      </c>
      <c r="J17" s="32" t="s">
        <v>29</v>
      </c>
    </row>
    <row r="18" spans="1:10" ht="113.25">
      <c r="A18" s="26" t="s">
        <v>34</v>
      </c>
      <c r="B18" s="24">
        <v>4197000</v>
      </c>
      <c r="C18" s="24">
        <v>15521000</v>
      </c>
      <c r="D18" s="24">
        <v>19718000</v>
      </c>
      <c r="E18" s="24">
        <v>4996651</v>
      </c>
      <c r="F18" s="24">
        <v>10276230</v>
      </c>
      <c r="G18" s="24">
        <v>15272881</v>
      </c>
      <c r="H18" s="24">
        <f>G18-D18</f>
        <v>-4445119</v>
      </c>
      <c r="I18" s="24">
        <f>IF(D18=0,"",ROUND(H18*100/D18,2))</f>
        <v>-22.54</v>
      </c>
      <c r="J18" s="32" t="s">
        <v>35</v>
      </c>
    </row>
    <row r="19" spans="1:10" ht="15.75">
      <c r="A19" s="26" t="s">
        <v>36</v>
      </c>
      <c r="B19" s="24">
        <v>0</v>
      </c>
      <c r="C19" s="24">
        <v>0</v>
      </c>
      <c r="D19" s="24">
        <v>0</v>
      </c>
      <c r="E19" s="24">
        <v>88060</v>
      </c>
      <c r="F19" s="24">
        <v>0</v>
      </c>
      <c r="G19" s="24">
        <v>88060</v>
      </c>
      <c r="H19" s="24">
        <f>G19-D19</f>
        <v>88060</v>
      </c>
      <c r="I19" s="24">
        <f>IF(D19=0,"",ROUND(H19*100/D19,2))</f>
      </c>
      <c r="J19" s="32" t="s">
        <v>16</v>
      </c>
    </row>
    <row r="20" spans="1:10" ht="16.5" thickBot="1">
      <c r="A20" s="29" t="s">
        <v>37</v>
      </c>
      <c r="B20" s="30">
        <v>68000</v>
      </c>
      <c r="C20" s="30">
        <v>0</v>
      </c>
      <c r="D20" s="30">
        <v>68000</v>
      </c>
      <c r="E20" s="30">
        <v>65784</v>
      </c>
      <c r="F20" s="30">
        <v>0</v>
      </c>
      <c r="G20" s="30">
        <v>65784</v>
      </c>
      <c r="H20" s="30">
        <f>G20-D20</f>
        <v>-2216</v>
      </c>
      <c r="I20" s="30">
        <f>IF(D20=0,"",ROUND(H20*100/D20,2))</f>
        <v>-3.26</v>
      </c>
      <c r="J20" s="34" t="s">
        <v>16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wanghc</cp:lastModifiedBy>
  <dcterms:created xsi:type="dcterms:W3CDTF">2007-01-24T15:03:20Z</dcterms:created>
  <dcterms:modified xsi:type="dcterms:W3CDTF">2021-01-03T07:54:13Z</dcterms:modified>
  <cp:category/>
  <cp:version/>
  <cp:contentType/>
  <cp:contentStatus/>
</cp:coreProperties>
</file>