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<sst xmlns="http://schemas.openxmlformats.org/spreadsheetml/2006/main" count="47" uniqueCount="37">
  <si>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科    目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</si>
  <si>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</si>
  <si>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</si>
  <si>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</si>
  <si>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合　　計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</si>
  <si>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</si>
  <si>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</si>
  <si>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</si>
  <si>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單位:新臺幣元</t>
  </si>
  <si>
    <t>國立宜蘭大學校務基金</t>
  </si>
  <si>
    <t>管制性項目及統計所需項目比較表</t>
  </si>
  <si>
    <t>中華民國106年度</t>
  </si>
  <si>
    <t>預 算 數</t>
  </si>
  <si>
    <t>政府補助
收入支應</t>
  </si>
  <si>
    <t>自籌收入
支　　應</t>
  </si>
  <si>
    <t>政府補助
收入支應</t>
  </si>
  <si>
    <t>自籌收入
支　　應</t>
  </si>
  <si>
    <t>管制性項目</t>
  </si>
  <si>
    <t/>
  </si>
  <si>
    <t xml:space="preserve">　國外旅費                                                                                            </t>
  </si>
  <si>
    <t>教學研究及訓輔成本-
預算數2,500,000元，決算2,672,459元，依教師實際申請參加國際會議等核實支出，致實際數較預計增加。
建教合作成本-
預算數3,200,000.元，決算數 6,522,727元，因科技部等機關核定出國計畫旅費增加，致實際支出數較預算增加。</t>
  </si>
  <si>
    <t xml:space="preserve">　廣（公）告費                                                                                        </t>
  </si>
  <si>
    <t>教學研究及訓輔成本-
預算數1,599,000元，決算數1,153,886元(含政策宣導經費預算數365,000元，決算數965,487元)，依實際執行撙節開支。
建教合作成本-
預算數30,000元，決算數0元，因實際需要撙節支出。
推廣教育成本-
預算數240,000元，決算數17,640元，依實際執行撙節開支。</t>
  </si>
  <si>
    <t xml:space="preserve">　業務宣導費                                                                                          </t>
  </si>
  <si>
    <t>教學研究及訓輔成本-
預算數494,000元，決算數565,354元，因招生業務實際需要，致實際數較預計增加。
建教合作成本-
預算數110,000元，決算數41,250元，依實際執行撙節開支。
推廣教育成本-
預算數80,000元，決算數0元，依實際執行撙節開支。</t>
  </si>
  <si>
    <t xml:space="preserve">　公共關係費                                                                                          </t>
  </si>
  <si>
    <t>管理費用及總務費用-
預算數702,000元，決算數 701,943元，依實際執行撙節開支。</t>
  </si>
  <si>
    <t>統計所需項目</t>
  </si>
  <si>
    <t xml:space="preserve">　宿舍電費                                                                                            </t>
  </si>
  <si>
    <t xml:space="preserve">　宿舍水費                                                                                            </t>
  </si>
  <si>
    <t xml:space="preserve">　宿舍修護費                                                                                          </t>
  </si>
  <si>
    <t xml:space="preserve">　宿舍保險費                                                                                          </t>
  </si>
  <si>
    <t xml:space="preserve">　計時與計件人員酬金                                                                                  </t>
  </si>
  <si>
    <t xml:space="preserve">　專技人員酬金                                                                                        </t>
  </si>
  <si>
    <t xml:space="preserve">　講課鐘點、稿費、出席審查及查詢費                                                                    </t>
  </si>
  <si>
    <t xml:space="preserve">　一般土地租金                                                                                        </t>
  </si>
  <si>
    <t xml:space="preserve">　宿舍折舊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</si>
</sst>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16.75390625" style="0" bestFit="1" customWidth="1"/>
    <col min="8" max="8" width="15.625" style="0" bestFit="1" customWidth="1"/>
    <col min="9" max="9" width="14.25390625" style="0" bestFit="1" customWidth="1"/>
  </cols>
  <sheetData>
    <row r="1" spans="1:6" ht="21">
      <c r="A1" s="5"/>
      <c r="B1" s="5"/>
      <c r="D1" s="5"/>
      <c r="E1" s="6" t="s">
        <v>9</v>
      </c>
      <c r="F1" s="5"/>
    </row>
    <row r="2" spans="1:6" ht="21">
      <c r="A2" s="5"/>
      <c r="B2" s="5"/>
      <c r="D2" s="5"/>
      <c r="E2" s="7" t="s">
        <v>10</v>
      </c>
      <c r="F2" s="5"/>
    </row>
    <row r="3" spans="1:10" ht="17.25" thickBot="1">
      <c r="A3" s="1"/>
      <c r="B3" s="8"/>
      <c r="D3" s="9"/>
      <c r="E3" s="2" t="s">
        <v>11</v>
      </c>
      <c r="F3" s="9"/>
      <c r="G3" s="9"/>
      <c r="H3" s="8"/>
      <c r="J3" s="3" t="s">
        <v>8</v>
      </c>
    </row>
    <row r="4" spans="1:10" ht="16.5" customHeight="1">
      <c r="A4" s="12" t="s">
        <v>0</v>
      </c>
      <c r="B4" s="13" t="s">
        <v>12</v>
      </c>
      <c r="C4" s="14"/>
      <c r="D4" s="15"/>
      <c r="E4" s="13" t="s">
        <v>7</v>
      </c>
      <c r="F4" s="14"/>
      <c r="G4" s="15"/>
      <c r="H4" s="10" t="s">
        <v>3</v>
      </c>
      <c r="I4" s="10"/>
      <c r="J4" s="11" t="s">
        <v>2</v>
      </c>
    </row>
    <row r="5" spans="1:10" ht="57.75" customHeight="1" thickBot="1">
      <c r="A5" s="16"/>
      <c r="B5" s="17" t="s">
        <v>13</v>
      </c>
      <c r="C5" s="17" t="s">
        <v>14</v>
      </c>
      <c r="D5" s="18" t="s">
        <v>4</v>
      </c>
      <c r="E5" s="19" t="s">
        <v>15</v>
      </c>
      <c r="F5" s="17" t="s">
        <v>16</v>
      </c>
      <c r="G5" s="18" t="s">
        <v>5</v>
      </c>
      <c r="H5" s="20" t="s">
        <v>6</v>
      </c>
      <c r="I5" s="21" t="s">
        <v>1</v>
      </c>
      <c r="J5" s="22"/>
    </row>
    <row r="6" spans="1:10" ht="16.5">
      <c r="A6" s="27" t="s">
        <v>17</v>
      </c>
      <c r="B6" s="28">
        <v>220000</v>
      </c>
      <c r="C6" s="28">
        <v>8735000</v>
      </c>
      <c r="D6" s="28">
        <v>8955000</v>
      </c>
      <c r="E6" s="28">
        <v>413961</v>
      </c>
      <c r="F6" s="28">
        <v>11261298</v>
      </c>
      <c r="G6" s="28">
        <v>11675259</v>
      </c>
      <c r="H6" s="28">
        <f>G6-D6</f>
        <v>2720259</v>
      </c>
      <c r="I6" s="28">
        <f>IF(D6=0,"",ROUND(H6*100/D6,2))</f>
        <v>30.38</v>
      </c>
      <c r="J6" s="31" t="s">
        <v>18</v>
      </c>
    </row>
    <row r="7" spans="1:10" ht="379.5">
      <c r="A7" s="26" t="s">
        <v>19</v>
      </c>
      <c r="B7" s="24">
        <v>200000</v>
      </c>
      <c r="C7" s="24">
        <v>5500000</v>
      </c>
      <c r="D7" s="24">
        <v>5700000</v>
      </c>
      <c r="E7" s="24">
        <v>413961</v>
      </c>
      <c r="F7" s="24">
        <v>8781225</v>
      </c>
      <c r="G7" s="24">
        <v>9195186</v>
      </c>
      <c r="H7" s="24">
        <f>G7-D7</f>
        <v>3495186</v>
      </c>
      <c r="I7" s="24">
        <f>IF(D7=0,"",ROUND(H7*100/D7,2))</f>
        <v>61.32</v>
      </c>
      <c r="J7" s="32" t="s">
        <v>20</v>
      </c>
    </row>
    <row r="8" spans="1:10" ht="409.5">
      <c r="A8" s="26" t="s">
        <v>21</v>
      </c>
      <c r="B8" s="24">
        <v>20000</v>
      </c>
      <c r="C8" s="24">
        <v>1849000</v>
      </c>
      <c r="D8" s="24">
        <v>1869000</v>
      </c>
      <c r="E8" s="24">
        <v>0</v>
      </c>
      <c r="F8" s="24">
        <v>1171526</v>
      </c>
      <c r="G8" s="24">
        <v>1171526</v>
      </c>
      <c r="H8" s="24">
        <f>G8-D8</f>
        <v>-697474</v>
      </c>
      <c r="I8" s="24">
        <f>IF(D8=0,"",ROUND(H8*100/D8,2))</f>
        <v>-37.32</v>
      </c>
      <c r="J8" s="32" t="s">
        <v>22</v>
      </c>
    </row>
    <row r="9" spans="1:10" ht="396">
      <c r="A9" s="26" t="s">
        <v>23</v>
      </c>
      <c r="B9" s="24">
        <v>0</v>
      </c>
      <c r="C9" s="24">
        <v>684000</v>
      </c>
      <c r="D9" s="24">
        <v>684000</v>
      </c>
      <c r="E9" s="24">
        <v>0</v>
      </c>
      <c r="F9" s="24">
        <v>606604</v>
      </c>
      <c r="G9" s="24">
        <v>606604</v>
      </c>
      <c r="H9" s="24">
        <f>G9-D9</f>
        <v>-77396</v>
      </c>
      <c r="I9" s="24">
        <f>IF(D9=0,"",ROUND(H9*100/D9,2))</f>
        <v>-11.32</v>
      </c>
      <c r="J9" s="32" t="s">
        <v>24</v>
      </c>
    </row>
    <row r="10" spans="1:10" ht="115.5">
      <c r="A10" s="26" t="s">
        <v>25</v>
      </c>
      <c r="B10" s="24">
        <v>0</v>
      </c>
      <c r="C10" s="24">
        <v>702000</v>
      </c>
      <c r="D10" s="24">
        <v>702000</v>
      </c>
      <c r="E10" s="24">
        <v>0</v>
      </c>
      <c r="F10" s="24">
        <v>701943</v>
      </c>
      <c r="G10" s="24">
        <v>701943</v>
      </c>
      <c r="H10" s="24">
        <f>G10-D10</f>
        <v>-57</v>
      </c>
      <c r="I10" s="24">
        <f>IF(D10=0,"",ROUND(H10*100/D10,2))</f>
        <v>-0.01</v>
      </c>
      <c r="J10" s="32" t="s">
        <v>26</v>
      </c>
    </row>
    <row r="11" spans="1:10" ht="16.5">
      <c r="A11" s="25" t="s">
        <v>27</v>
      </c>
      <c r="B11" s="23">
        <v>29713000</v>
      </c>
      <c r="C11" s="23">
        <v>153321000</v>
      </c>
      <c r="D11" s="23">
        <v>183034000</v>
      </c>
      <c r="E11" s="23">
        <v>55506487</v>
      </c>
      <c r="F11" s="23">
        <v>143867283</v>
      </c>
      <c r="G11" s="23">
        <v>199373770</v>
      </c>
      <c r="H11" s="23">
        <f>G11-D11</f>
        <v>16339770</v>
      </c>
      <c r="I11" s="23">
        <f>IF(D11=0,"",ROUND(H11*100/D11,2))</f>
        <v>8.93</v>
      </c>
      <c r="J11" s="33" t="s">
        <v>18</v>
      </c>
    </row>
    <row r="12" spans="1:10" ht="16.5">
      <c r="A12" s="26" t="s">
        <v>28</v>
      </c>
      <c r="B12" s="24">
        <v>0</v>
      </c>
      <c r="C12" s="24">
        <v>6121000</v>
      </c>
      <c r="D12" s="24">
        <v>6121000</v>
      </c>
      <c r="E12" s="24">
        <v>0</v>
      </c>
      <c r="F12" s="24">
        <v>3573790</v>
      </c>
      <c r="G12" s="24">
        <v>3573790</v>
      </c>
      <c r="H12" s="24">
        <f>G12-D12</f>
        <v>-2547210</v>
      </c>
      <c r="I12" s="24">
        <f>IF(D12=0,"",ROUND(H12*100/D12,2))</f>
        <v>-41.61</v>
      </c>
      <c r="J12" s="32" t="s">
        <v>18</v>
      </c>
    </row>
    <row r="13" spans="1:10" ht="16.5">
      <c r="A13" s="26" t="s">
        <v>29</v>
      </c>
      <c r="B13" s="24">
        <v>0</v>
      </c>
      <c r="C13" s="24">
        <v>1198000</v>
      </c>
      <c r="D13" s="24">
        <v>1198000</v>
      </c>
      <c r="E13" s="24">
        <v>0</v>
      </c>
      <c r="F13" s="24">
        <v>978304</v>
      </c>
      <c r="G13" s="24">
        <v>978304</v>
      </c>
      <c r="H13" s="24">
        <f>G13-D13</f>
        <v>-219696</v>
      </c>
      <c r="I13" s="24">
        <f>IF(D13=0,"",ROUND(H13*100/D13,2))</f>
        <v>-18.34</v>
      </c>
      <c r="J13" s="32" t="s">
        <v>18</v>
      </c>
    </row>
    <row r="14" spans="1:10" ht="16.5">
      <c r="A14" s="26" t="s">
        <v>30</v>
      </c>
      <c r="B14" s="24">
        <v>100000</v>
      </c>
      <c r="C14" s="24">
        <v>3027000</v>
      </c>
      <c r="D14" s="24">
        <v>3127000</v>
      </c>
      <c r="E14" s="24">
        <v>0</v>
      </c>
      <c r="F14" s="24">
        <v>1658651</v>
      </c>
      <c r="G14" s="24">
        <v>1658651</v>
      </c>
      <c r="H14" s="24">
        <f>G14-D14</f>
        <v>-1468349</v>
      </c>
      <c r="I14" s="24">
        <f>IF(D14=0,"",ROUND(H14*100/D14,2))</f>
        <v>-46.96</v>
      </c>
      <c r="J14" s="32" t="s">
        <v>18</v>
      </c>
    </row>
    <row r="15" spans="1:10" ht="16.5">
      <c r="A15" s="26" t="s">
        <v>31</v>
      </c>
      <c r="B15" s="24">
        <v>0</v>
      </c>
      <c r="C15" s="24">
        <v>16000</v>
      </c>
      <c r="D15" s="24">
        <v>16000</v>
      </c>
      <c r="E15" s="24">
        <v>0</v>
      </c>
      <c r="F15" s="24">
        <v>274</v>
      </c>
      <c r="G15" s="24">
        <v>274</v>
      </c>
      <c r="H15" s="24">
        <f>G15-D15</f>
        <v>-15726</v>
      </c>
      <c r="I15" s="24">
        <f>IF(D15=0,"",ROUND(H15*100/D15,2))</f>
        <v>-98.29</v>
      </c>
      <c r="J15" s="32" t="s">
        <v>18</v>
      </c>
    </row>
    <row r="16" spans="1:10" ht="16.5">
      <c r="A16" s="26" t="s">
        <v>32</v>
      </c>
      <c r="B16" s="24">
        <v>27018000</v>
      </c>
      <c r="C16" s="24">
        <v>126414000</v>
      </c>
      <c r="D16" s="24">
        <v>153432000</v>
      </c>
      <c r="E16" s="24">
        <v>47010979</v>
      </c>
      <c r="F16" s="24">
        <v>127518441</v>
      </c>
      <c r="G16" s="24">
        <v>174529420</v>
      </c>
      <c r="H16" s="24">
        <f>G16-D16</f>
        <v>21097420</v>
      </c>
      <c r="I16" s="24">
        <f>IF(D16=0,"",ROUND(H16*100/D16,2))</f>
        <v>13.75</v>
      </c>
      <c r="J16" s="32" t="s">
        <v>18</v>
      </c>
    </row>
    <row r="17" spans="1:10" ht="16.5">
      <c r="A17" s="26" t="s">
        <v>33</v>
      </c>
      <c r="B17" s="24">
        <v>0</v>
      </c>
      <c r="C17" s="24">
        <v>578000</v>
      </c>
      <c r="D17" s="24">
        <v>578000</v>
      </c>
      <c r="E17" s="24">
        <v>0</v>
      </c>
      <c r="F17" s="24">
        <v>590230</v>
      </c>
      <c r="G17" s="24">
        <v>590230</v>
      </c>
      <c r="H17" s="24">
        <f>G17-D17</f>
        <v>12230</v>
      </c>
      <c r="I17" s="24">
        <f>IF(D17=0,"",ROUND(H17*100/D17,2))</f>
        <v>2.12</v>
      </c>
      <c r="J17" s="32" t="s">
        <v>18</v>
      </c>
    </row>
    <row r="18" spans="1:10" ht="33">
      <c r="A18" s="26" t="s">
        <v>34</v>
      </c>
      <c r="B18" s="24">
        <v>2529000</v>
      </c>
      <c r="C18" s="24">
        <v>15967000</v>
      </c>
      <c r="D18" s="24">
        <v>18496000</v>
      </c>
      <c r="E18" s="24">
        <v>8254224</v>
      </c>
      <c r="F18" s="24">
        <v>9547593</v>
      </c>
      <c r="G18" s="24">
        <v>17801817</v>
      </c>
      <c r="H18" s="24">
        <f>G18-D18</f>
        <v>-694183</v>
      </c>
      <c r="I18" s="24">
        <f>IF(D18=0,"",ROUND(H18*100/D18,2))</f>
        <v>-3.75</v>
      </c>
      <c r="J18" s="32" t="s">
        <v>18</v>
      </c>
    </row>
    <row r="19" spans="1:10" ht="16.5">
      <c r="A19" s="26" t="s">
        <v>35</v>
      </c>
      <c r="B19" s="24">
        <v>0</v>
      </c>
      <c r="C19" s="24">
        <v>0</v>
      </c>
      <c r="D19" s="24">
        <v>0</v>
      </c>
      <c r="E19" s="24">
        <v>175500</v>
      </c>
      <c r="F19" s="24">
        <v>0</v>
      </c>
      <c r="G19" s="24">
        <v>175500</v>
      </c>
      <c r="H19" s="24">
        <f>G19-D19</f>
        <v>175500</v>
      </c>
      <c r="I19" s="24">
        <f>IF(D19=0,"",ROUND(H19*100/D19,2))</f>
      </c>
      <c r="J19" s="32" t="s">
        <v>18</v>
      </c>
    </row>
    <row r="20" spans="1:10" ht="17.25" thickBot="1">
      <c r="A20" s="29" t="s">
        <v>36</v>
      </c>
      <c r="B20" s="30">
        <v>66000</v>
      </c>
      <c r="C20" s="30">
        <v>0</v>
      </c>
      <c r="D20" s="30">
        <v>66000</v>
      </c>
      <c r="E20" s="30">
        <v>65784</v>
      </c>
      <c r="F20" s="30">
        <v>0</v>
      </c>
      <c r="G20" s="30">
        <v>65784</v>
      </c>
      <c r="H20" s="30">
        <f>G20-D20</f>
        <v>-216</v>
      </c>
      <c r="I20" s="30">
        <f>IF(D20=0,"",ROUND(H20*100/D20,2))</f>
        <v>-0.33</v>
      </c>
      <c r="J20" s="34" t="s">
        <v>18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2007-01-24T15:03:20Z</dcterms:created>
  <dcterms:modified xsi:type="dcterms:W3CDTF">2018-08-17T09:38:06Z</dcterms:modified>
  <cp:category/>
  <cp:version/>
  <cp:contentType/>
  <cp:contentStatus/>
</cp:coreProperties>
</file>