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<sst xmlns="http://schemas.openxmlformats.org/spreadsheetml/2006/main" count="61" uniqueCount="60">
  <si>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</si>
  <si>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</si>
  <si>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</si>
  <si>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</si>
  <si>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</si>
  <si>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</si>
  <si>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國立宜蘭大學校務基金</t>
  </si>
  <si>
    <t>各項費用彙計表</t>
  </si>
  <si>
    <t>中華民國108年度</t>
  </si>
  <si>
    <t>單位:新臺幣元</t>
  </si>
  <si>
    <t>本 年 度 預 算 數</t>
  </si>
  <si>
    <t>政府補助
收入支應</t>
  </si>
  <si>
    <t>自籌收入
支　　應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</si>
  <si>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</si>
  <si>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</si>
  <si>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</si>
  <si>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</si>
  <si>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</si>
  <si>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</si>
  <si>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</si>
  <si>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</si>
  <si>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</si>
  <si>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</si>
  <si>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</si>
  <si>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</si>
  <si>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</si>
  <si>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</si>
  <si>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</si>
  <si>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</si>
  <si>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</si>
  <si>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</si>
  <si>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</si>
  <si>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</si>
  <si>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</si>
  <si>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</si>
  <si>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</si>
  <si>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</si>
  <si>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</si>
  <si>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</si>
  <si>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</si>
  <si>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</si>
  <si>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</si>
  <si>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</si>
  <si>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</si>
  <si>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生物資產折舊          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</si>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</sst>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.75">
      <c r="A1" s="6"/>
      <c r="B1" s="6"/>
      <c r="D1" s="7"/>
      <c r="E1" s="7" t="s">
        <v>6</v>
      </c>
      <c r="F1" s="7"/>
      <c r="G1" s="7"/>
      <c r="H1" s="6"/>
      <c r="I1" s="6"/>
    </row>
    <row r="2" spans="1:9" ht="21.75">
      <c r="A2" s="6"/>
      <c r="B2" s="6"/>
      <c r="D2" s="8"/>
      <c r="E2" s="8" t="s">
        <v>7</v>
      </c>
      <c r="F2" s="8"/>
      <c r="G2" s="8"/>
      <c r="H2" s="6"/>
      <c r="I2" s="6"/>
    </row>
    <row r="3" spans="1:9" ht="16.5" thickBot="1">
      <c r="A3" s="1"/>
      <c r="B3" s="5"/>
      <c r="D3" s="9"/>
      <c r="E3" s="2" t="s">
        <v>8</v>
      </c>
      <c r="F3" s="9"/>
      <c r="G3" s="9"/>
      <c r="H3" s="5"/>
      <c r="I3" s="3" t="s">
        <v>9</v>
      </c>
    </row>
    <row r="4" spans="1:9" ht="15.75">
      <c r="A4" s="10" t="s">
        <v>5</v>
      </c>
      <c r="B4" s="13" t="s">
        <v>10</v>
      </c>
      <c r="C4" s="14"/>
      <c r="D4" s="15"/>
      <c r="E4" s="13" t="s">
        <v>4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2</v>
      </c>
      <c r="E5" s="19" t="s">
        <v>13</v>
      </c>
      <c r="F5" s="17" t="s">
        <v>14</v>
      </c>
      <c r="G5" s="18" t="s">
        <v>2</v>
      </c>
      <c r="H5" s="20" t="s">
        <v>3</v>
      </c>
      <c r="I5" s="21" t="s">
        <v>1</v>
      </c>
    </row>
    <row r="6" spans="1:9" ht="15.75">
      <c r="A6" s="24" t="s">
        <v>15</v>
      </c>
      <c r="B6" s="25">
        <v>512613000</v>
      </c>
      <c r="C6" s="25">
        <v>51178000</v>
      </c>
      <c r="D6" s="25">
        <v>563791000</v>
      </c>
      <c r="E6" s="25">
        <v>484471115</v>
      </c>
      <c r="F6" s="25">
        <v>54228465</v>
      </c>
      <c r="G6" s="25">
        <v>538699580</v>
      </c>
      <c r="H6" s="25">
        <f>G6-D6</f>
        <v>-25091420</v>
      </c>
      <c r="I6" s="28">
        <f>IF(D6=0,"",ROUND(H6*100/D6,2))</f>
        <v>-4.45</v>
      </c>
    </row>
    <row r="7" spans="1:9" ht="15.75">
      <c r="A7" s="23" t="s">
        <v>16</v>
      </c>
      <c r="B7" s="22">
        <v>369402000</v>
      </c>
      <c r="C7" s="22">
        <v>5381000</v>
      </c>
      <c r="D7" s="22">
        <v>374783000</v>
      </c>
      <c r="E7" s="22">
        <v>358589779</v>
      </c>
      <c r="F7" s="22">
        <v>8222082</v>
      </c>
      <c r="G7" s="22">
        <v>366811861</v>
      </c>
      <c r="H7" s="22">
        <f>G7-D7</f>
        <v>-7971139</v>
      </c>
      <c r="I7" s="29">
        <f>IF(D7=0,"",ROUND(H7*100/D7,2))</f>
        <v>-2.13</v>
      </c>
    </row>
    <row r="8" spans="1:9" ht="32.25">
      <c r="A8" s="23" t="s">
        <v>17</v>
      </c>
      <c r="B8" s="22">
        <v>769000</v>
      </c>
      <c r="C8" s="22">
        <v>45464000</v>
      </c>
      <c r="D8" s="22">
        <v>46233000</v>
      </c>
      <c r="E8" s="22">
        <v>2553169</v>
      </c>
      <c r="F8" s="22">
        <v>45925821</v>
      </c>
      <c r="G8" s="22">
        <v>48478990</v>
      </c>
      <c r="H8" s="22">
        <f>G8-D8</f>
        <v>2245990</v>
      </c>
      <c r="I8" s="29">
        <f>IF(D8=0,"",ROUND(H8*100/D8,2))</f>
        <v>4.86</v>
      </c>
    </row>
    <row r="9" spans="1:9" ht="15.75">
      <c r="A9" s="23" t="s">
        <v>18</v>
      </c>
      <c r="B9" s="22">
        <v>3644000</v>
      </c>
      <c r="C9" s="22">
        <v>333000</v>
      </c>
      <c r="D9" s="22">
        <v>3977000</v>
      </c>
      <c r="E9" s="22">
        <v>2784475</v>
      </c>
      <c r="F9" s="22">
        <v>80562</v>
      </c>
      <c r="G9" s="22">
        <v>2865037</v>
      </c>
      <c r="H9" s="22">
        <f>G9-D9</f>
        <v>-1111963</v>
      </c>
      <c r="I9" s="29">
        <f>IF(D9=0,"",ROUND(H9*100/D9,2))</f>
        <v>-27.96</v>
      </c>
    </row>
    <row r="10" spans="1:9" ht="15.75">
      <c r="A10" s="23" t="s">
        <v>19</v>
      </c>
      <c r="B10" s="22">
        <v>55080000</v>
      </c>
      <c r="C10" s="22">
        <v>0</v>
      </c>
      <c r="D10" s="22">
        <v>55080000</v>
      </c>
      <c r="E10" s="22">
        <v>52779808</v>
      </c>
      <c r="F10" s="22">
        <v>0</v>
      </c>
      <c r="G10" s="22">
        <v>52779808</v>
      </c>
      <c r="H10" s="22">
        <f>G10-D10</f>
        <v>-2300192</v>
      </c>
      <c r="I10" s="29">
        <f>IF(D10=0,"",ROUND(H10*100/D10,2))</f>
        <v>-4.18</v>
      </c>
    </row>
    <row r="11" spans="1:9" ht="15.75">
      <c r="A11" s="23" t="s">
        <v>20</v>
      </c>
      <c r="B11" s="22">
        <v>31664000</v>
      </c>
      <c r="C11" s="22">
        <v>0</v>
      </c>
      <c r="D11" s="22">
        <v>31664000</v>
      </c>
      <c r="E11" s="22">
        <v>27650063</v>
      </c>
      <c r="F11" s="22">
        <v>0</v>
      </c>
      <c r="G11" s="22">
        <v>27650063</v>
      </c>
      <c r="H11" s="22">
        <f>G11-D11</f>
        <v>-4013937</v>
      </c>
      <c r="I11" s="29">
        <f>IF(D11=0,"",ROUND(H11*100/D11,2))</f>
        <v>-12.68</v>
      </c>
    </row>
    <row r="12" spans="1:9" ht="15.75">
      <c r="A12" s="23" t="s">
        <v>21</v>
      </c>
      <c r="B12" s="22">
        <v>52030000</v>
      </c>
      <c r="C12" s="22">
        <v>0</v>
      </c>
      <c r="D12" s="22">
        <v>52030000</v>
      </c>
      <c r="E12" s="22">
        <v>40096544</v>
      </c>
      <c r="F12" s="22">
        <v>0</v>
      </c>
      <c r="G12" s="22">
        <v>40096544</v>
      </c>
      <c r="H12" s="22">
        <f>G12-D12</f>
        <v>-11933456</v>
      </c>
      <c r="I12" s="29">
        <f>IF(D12=0,"",ROUND(H12*100/D12,2))</f>
        <v>-22.94</v>
      </c>
    </row>
    <row r="13" spans="1:9" ht="15.75">
      <c r="A13" s="23" t="s">
        <v>22</v>
      </c>
      <c r="B13" s="22">
        <v>24000</v>
      </c>
      <c r="C13" s="22">
        <v>0</v>
      </c>
      <c r="D13" s="22">
        <v>24000</v>
      </c>
      <c r="E13" s="22">
        <v>17277</v>
      </c>
      <c r="F13" s="22">
        <v>0</v>
      </c>
      <c r="G13" s="22">
        <v>17277</v>
      </c>
      <c r="H13" s="22">
        <f>G13-D13</f>
        <v>-6723</v>
      </c>
      <c r="I13" s="29">
        <f>IF(D13=0,"",ROUND(H13*100/D13,2))</f>
        <v>-28.01</v>
      </c>
    </row>
    <row r="14" spans="1:9" ht="15.75">
      <c r="A14" s="23" t="s">
        <v>23</v>
      </c>
      <c r="B14" s="22">
        <v>65221000</v>
      </c>
      <c r="C14" s="22">
        <v>231165000</v>
      </c>
      <c r="D14" s="22">
        <v>296386000</v>
      </c>
      <c r="E14" s="22">
        <v>108990238</v>
      </c>
      <c r="F14" s="22">
        <v>235617990</v>
      </c>
      <c r="G14" s="22">
        <v>344608228</v>
      </c>
      <c r="H14" s="22">
        <f>G14-D14</f>
        <v>48222228</v>
      </c>
      <c r="I14" s="29">
        <f>IF(D14=0,"",ROUND(H14*100/D14,2))</f>
        <v>16.27</v>
      </c>
    </row>
    <row r="15" spans="1:9" ht="15.75">
      <c r="A15" s="23" t="s">
        <v>24</v>
      </c>
      <c r="B15" s="22">
        <v>12810000</v>
      </c>
      <c r="C15" s="22">
        <v>23974000</v>
      </c>
      <c r="D15" s="22">
        <v>36784000</v>
      </c>
      <c r="E15" s="22">
        <v>9534235</v>
      </c>
      <c r="F15" s="22">
        <v>22478112</v>
      </c>
      <c r="G15" s="22">
        <v>32012347</v>
      </c>
      <c r="H15" s="22">
        <f>G15-D15</f>
        <v>-4771653</v>
      </c>
      <c r="I15" s="29">
        <f>IF(D15=0,"",ROUND(H15*100/D15,2))</f>
        <v>-12.97</v>
      </c>
    </row>
    <row r="16" spans="1:9" ht="15.75">
      <c r="A16" s="23" t="s">
        <v>25</v>
      </c>
      <c r="B16" s="22">
        <v>1601000</v>
      </c>
      <c r="C16" s="22">
        <v>778000</v>
      </c>
      <c r="D16" s="22">
        <v>2379000</v>
      </c>
      <c r="E16" s="22">
        <v>1596041</v>
      </c>
      <c r="F16" s="22">
        <v>551670</v>
      </c>
      <c r="G16" s="22">
        <v>2147711</v>
      </c>
      <c r="H16" s="22">
        <f>G16-D16</f>
        <v>-231289</v>
      </c>
      <c r="I16" s="29">
        <f>IF(D16=0,"",ROUND(H16*100/D16,2))</f>
        <v>-9.72</v>
      </c>
    </row>
    <row r="17" spans="1:9" ht="15.75">
      <c r="A17" s="23" t="s">
        <v>26</v>
      </c>
      <c r="B17" s="22">
        <v>6360000</v>
      </c>
      <c r="C17" s="22">
        <v>18203000</v>
      </c>
      <c r="D17" s="22">
        <v>24563000</v>
      </c>
      <c r="E17" s="22">
        <v>4058835</v>
      </c>
      <c r="F17" s="22">
        <v>19262975</v>
      </c>
      <c r="G17" s="22">
        <v>23321810</v>
      </c>
      <c r="H17" s="22">
        <f>G17-D17</f>
        <v>-1241190</v>
      </c>
      <c r="I17" s="29">
        <f>IF(D17=0,"",ROUND(H17*100/D17,2))</f>
        <v>-5.05</v>
      </c>
    </row>
    <row r="18" spans="1:9" ht="15.75">
      <c r="A18" s="23" t="s">
        <v>27</v>
      </c>
      <c r="B18" s="22">
        <v>1988000</v>
      </c>
      <c r="C18" s="22">
        <v>5777000</v>
      </c>
      <c r="D18" s="22">
        <v>7765000</v>
      </c>
      <c r="E18" s="22">
        <v>4029659</v>
      </c>
      <c r="F18" s="22">
        <v>4674258</v>
      </c>
      <c r="G18" s="22">
        <v>8703917</v>
      </c>
      <c r="H18" s="22">
        <f>G18-D18</f>
        <v>938917</v>
      </c>
      <c r="I18" s="29">
        <f>IF(D18=0,"",ROUND(H18*100/D18,2))</f>
        <v>12.09</v>
      </c>
    </row>
    <row r="19" spans="1:9" ht="15.75">
      <c r="A19" s="23" t="s">
        <v>28</v>
      </c>
      <c r="B19" s="22">
        <v>6436000</v>
      </c>
      <c r="C19" s="22">
        <v>18891000</v>
      </c>
      <c r="D19" s="22">
        <v>25327000</v>
      </c>
      <c r="E19" s="22">
        <v>14458302</v>
      </c>
      <c r="F19" s="22">
        <v>11483054</v>
      </c>
      <c r="G19" s="22">
        <v>25941356</v>
      </c>
      <c r="H19" s="22">
        <f>G19-D19</f>
        <v>614356</v>
      </c>
      <c r="I19" s="29">
        <f>IF(D19=0,"",ROUND(H19*100/D19,2))</f>
        <v>2.43</v>
      </c>
    </row>
    <row r="20" spans="1:9" ht="15.75">
      <c r="A20" s="23" t="s">
        <v>29</v>
      </c>
      <c r="B20" s="22">
        <v>28000</v>
      </c>
      <c r="C20" s="22">
        <v>1354000</v>
      </c>
      <c r="D20" s="22">
        <v>1382000</v>
      </c>
      <c r="E20" s="22">
        <v>652022</v>
      </c>
      <c r="F20" s="22">
        <v>1374636</v>
      </c>
      <c r="G20" s="22">
        <v>2026658</v>
      </c>
      <c r="H20" s="22">
        <f>G20-D20</f>
        <v>644658</v>
      </c>
      <c r="I20" s="29">
        <f>IF(D20=0,"",ROUND(H20*100/D20,2))</f>
        <v>46.65</v>
      </c>
    </row>
    <row r="21" spans="1:9" ht="15.75">
      <c r="A21" s="23" t="s">
        <v>30</v>
      </c>
      <c r="B21" s="22">
        <v>32410000</v>
      </c>
      <c r="C21" s="22">
        <v>131855000</v>
      </c>
      <c r="D21" s="22">
        <v>164265000</v>
      </c>
      <c r="E21" s="22">
        <v>53290273</v>
      </c>
      <c r="F21" s="22">
        <v>143629044</v>
      </c>
      <c r="G21" s="22">
        <v>196919317</v>
      </c>
      <c r="H21" s="22">
        <f>G21-D21</f>
        <v>32654317</v>
      </c>
      <c r="I21" s="29">
        <f>IF(D21=0,"",ROUND(H21*100/D21,2))</f>
        <v>19.88</v>
      </c>
    </row>
    <row r="22" spans="1:9" ht="15.75">
      <c r="A22" s="23" t="s">
        <v>31</v>
      </c>
      <c r="B22" s="22">
        <v>3588000</v>
      </c>
      <c r="C22" s="22">
        <v>29622000</v>
      </c>
      <c r="D22" s="22">
        <v>33210000</v>
      </c>
      <c r="E22" s="22">
        <v>21370871</v>
      </c>
      <c r="F22" s="22">
        <v>31453486</v>
      </c>
      <c r="G22" s="22">
        <v>52824357</v>
      </c>
      <c r="H22" s="22">
        <f>G22-D22</f>
        <v>19614357</v>
      </c>
      <c r="I22" s="29">
        <f>IF(D22=0,"",ROUND(H22*100/D22,2))</f>
        <v>59.06</v>
      </c>
    </row>
    <row r="23" spans="1:9" ht="15.75">
      <c r="A23" s="23" t="s">
        <v>32</v>
      </c>
      <c r="B23" s="22">
        <v>0</v>
      </c>
      <c r="C23" s="22">
        <v>711000</v>
      </c>
      <c r="D23" s="22">
        <v>711000</v>
      </c>
      <c r="E23" s="22">
        <v>0</v>
      </c>
      <c r="F23" s="22">
        <v>710755</v>
      </c>
      <c r="G23" s="22">
        <v>710755</v>
      </c>
      <c r="H23" s="22">
        <f>G23-D23</f>
        <v>-245</v>
      </c>
      <c r="I23" s="29">
        <f>IF(D23=0,"",ROUND(H23*100/D23,2))</f>
        <v>-0.03</v>
      </c>
    </row>
    <row r="24" spans="1:9" ht="15.75">
      <c r="A24" s="23" t="s">
        <v>33</v>
      </c>
      <c r="B24" s="22">
        <v>39202000</v>
      </c>
      <c r="C24" s="22">
        <v>44529000</v>
      </c>
      <c r="D24" s="22">
        <v>83731000</v>
      </c>
      <c r="E24" s="22">
        <v>52263914</v>
      </c>
      <c r="F24" s="22">
        <v>69429803</v>
      </c>
      <c r="G24" s="22">
        <v>121693717</v>
      </c>
      <c r="H24" s="22">
        <f>G24-D24</f>
        <v>37962717</v>
      </c>
      <c r="I24" s="29">
        <f>IF(D24=0,"",ROUND(H24*100/D24,2))</f>
        <v>45.34</v>
      </c>
    </row>
    <row r="25" spans="1:9" ht="15.75">
      <c r="A25" s="23" t="s">
        <v>34</v>
      </c>
      <c r="B25" s="22">
        <v>351000</v>
      </c>
      <c r="C25" s="22">
        <v>115000</v>
      </c>
      <c r="D25" s="22">
        <v>466000</v>
      </c>
      <c r="E25" s="22">
        <v>284574</v>
      </c>
      <c r="F25" s="22">
        <v>303235</v>
      </c>
      <c r="G25" s="22">
        <v>587809</v>
      </c>
      <c r="H25" s="22">
        <f>G25-D25</f>
        <v>121809</v>
      </c>
      <c r="I25" s="29">
        <f>IF(D25=0,"",ROUND(H25*100/D25,2))</f>
        <v>26.14</v>
      </c>
    </row>
    <row r="26" spans="1:9" ht="15.75">
      <c r="A26" s="23" t="s">
        <v>35</v>
      </c>
      <c r="B26" s="22">
        <v>38851000</v>
      </c>
      <c r="C26" s="22">
        <v>44414000</v>
      </c>
      <c r="D26" s="22">
        <v>83265000</v>
      </c>
      <c r="E26" s="22">
        <v>51979340</v>
      </c>
      <c r="F26" s="22">
        <v>69126568</v>
      </c>
      <c r="G26" s="22">
        <v>121105908</v>
      </c>
      <c r="H26" s="22">
        <f>G26-D26</f>
        <v>37840908</v>
      </c>
      <c r="I26" s="29">
        <f>IF(D26=0,"",ROUND(H26*100/D26,2))</f>
        <v>45.45</v>
      </c>
    </row>
    <row r="27" spans="1:9" ht="15.75">
      <c r="A27" s="23" t="s">
        <v>36</v>
      </c>
      <c r="B27" s="22">
        <v>2195000</v>
      </c>
      <c r="C27" s="22">
        <v>11443000</v>
      </c>
      <c r="D27" s="22">
        <v>13638000</v>
      </c>
      <c r="E27" s="22">
        <v>3149455</v>
      </c>
      <c r="F27" s="22">
        <v>12300999</v>
      </c>
      <c r="G27" s="22">
        <v>15450454</v>
      </c>
      <c r="H27" s="22">
        <f>G27-D27</f>
        <v>1812454</v>
      </c>
      <c r="I27" s="29">
        <f>IF(D27=0,"",ROUND(H27*100/D27,2))</f>
        <v>13.29</v>
      </c>
    </row>
    <row r="28" spans="1:9" ht="15.75">
      <c r="A28" s="23" t="s">
        <v>37</v>
      </c>
      <c r="B28" s="22">
        <v>0</v>
      </c>
      <c r="C28" s="22">
        <v>590000</v>
      </c>
      <c r="D28" s="22">
        <v>590000</v>
      </c>
      <c r="E28" s="22">
        <v>36200</v>
      </c>
      <c r="F28" s="22">
        <v>204898</v>
      </c>
      <c r="G28" s="22">
        <v>241098</v>
      </c>
      <c r="H28" s="22">
        <f>G28-D28</f>
        <v>-348902</v>
      </c>
      <c r="I28" s="29">
        <f>IF(D28=0,"",ROUND(H28*100/D28,2))</f>
        <v>-59.14</v>
      </c>
    </row>
    <row r="29" spans="1:9" ht="15.75">
      <c r="A29" s="23" t="s">
        <v>38</v>
      </c>
      <c r="B29" s="22">
        <v>0</v>
      </c>
      <c r="C29" s="22">
        <v>570000</v>
      </c>
      <c r="D29" s="22">
        <v>570000</v>
      </c>
      <c r="E29" s="22">
        <v>207112</v>
      </c>
      <c r="F29" s="22">
        <v>1717422</v>
      </c>
      <c r="G29" s="22">
        <v>1924534</v>
      </c>
      <c r="H29" s="22">
        <f>G29-D29</f>
        <v>1354534</v>
      </c>
      <c r="I29" s="29">
        <f>IF(D29=0,"",ROUND(H29*100/D29,2))</f>
        <v>237.64</v>
      </c>
    </row>
    <row r="30" spans="1:9" ht="15.75">
      <c r="A30" s="23" t="s">
        <v>39</v>
      </c>
      <c r="B30" s="22">
        <v>1879000</v>
      </c>
      <c r="C30" s="22">
        <v>9185000</v>
      </c>
      <c r="D30" s="22">
        <v>11064000</v>
      </c>
      <c r="E30" s="22">
        <v>337340</v>
      </c>
      <c r="F30" s="22">
        <v>8387392</v>
      </c>
      <c r="G30" s="22">
        <v>8724732</v>
      </c>
      <c r="H30" s="22">
        <f>G30-D30</f>
        <v>-2339268</v>
      </c>
      <c r="I30" s="29">
        <f>IF(D30=0,"",ROUND(H30*100/D30,2))</f>
        <v>-21.14</v>
      </c>
    </row>
    <row r="31" spans="1:9" ht="32.25">
      <c r="A31" s="23" t="s">
        <v>40</v>
      </c>
      <c r="B31" s="22">
        <v>262000</v>
      </c>
      <c r="C31" s="22">
        <v>923000</v>
      </c>
      <c r="D31" s="22">
        <v>1185000</v>
      </c>
      <c r="E31" s="22">
        <v>2287840</v>
      </c>
      <c r="F31" s="22">
        <v>1463367</v>
      </c>
      <c r="G31" s="22">
        <v>3751207</v>
      </c>
      <c r="H31" s="22">
        <f>G31-D31</f>
        <v>2566207</v>
      </c>
      <c r="I31" s="29">
        <f>IF(D31=0,"",ROUND(H31*100/D31,2))</f>
        <v>216.56</v>
      </c>
    </row>
    <row r="32" spans="1:9" ht="15.75">
      <c r="A32" s="23" t="s">
        <v>41</v>
      </c>
      <c r="B32" s="22">
        <v>54000</v>
      </c>
      <c r="C32" s="22">
        <v>175000</v>
      </c>
      <c r="D32" s="22">
        <v>229000</v>
      </c>
      <c r="E32" s="22">
        <v>280963</v>
      </c>
      <c r="F32" s="22">
        <v>527920</v>
      </c>
      <c r="G32" s="22">
        <v>808883</v>
      </c>
      <c r="H32" s="22">
        <f>G32-D32</f>
        <v>579883</v>
      </c>
      <c r="I32" s="29">
        <f>IF(D32=0,"",ROUND(H32*100/D32,2))</f>
        <v>253.22</v>
      </c>
    </row>
    <row r="33" spans="1:9" ht="15.75">
      <c r="A33" s="23" t="s">
        <v>42</v>
      </c>
      <c r="B33" s="22">
        <v>196120000</v>
      </c>
      <c r="C33" s="22">
        <v>45214000</v>
      </c>
      <c r="D33" s="22">
        <v>241334000</v>
      </c>
      <c r="E33" s="22">
        <v>177490368</v>
      </c>
      <c r="F33" s="22">
        <v>43622318</v>
      </c>
      <c r="G33" s="22">
        <v>221112686</v>
      </c>
      <c r="H33" s="22">
        <f>G33-D33</f>
        <v>-20221314</v>
      </c>
      <c r="I33" s="29">
        <f>IF(D33=0,"",ROUND(H33*100/D33,2))</f>
        <v>-8.38</v>
      </c>
    </row>
    <row r="34" spans="1:9" ht="32.25">
      <c r="A34" s="23" t="s">
        <v>43</v>
      </c>
      <c r="B34" s="22">
        <v>145203000</v>
      </c>
      <c r="C34" s="22">
        <v>42315000</v>
      </c>
      <c r="D34" s="22">
        <v>187518000</v>
      </c>
      <c r="E34" s="22">
        <v>129179403</v>
      </c>
      <c r="F34" s="22">
        <v>37202017</v>
      </c>
      <c r="G34" s="22">
        <v>166381420</v>
      </c>
      <c r="H34" s="22">
        <f>G34-D34</f>
        <v>-21136580</v>
      </c>
      <c r="I34" s="29">
        <f>IF(D34=0,"",ROUND(H34*100/D34,2))</f>
        <v>-11.27</v>
      </c>
    </row>
    <row r="35" spans="1:9" ht="15.75">
      <c r="A35" s="23" t="s">
        <v>44</v>
      </c>
      <c r="B35" s="22">
        <v>0</v>
      </c>
      <c r="C35" s="22">
        <v>0</v>
      </c>
      <c r="D35" s="22">
        <v>0</v>
      </c>
      <c r="E35" s="22">
        <v>269000</v>
      </c>
      <c r="F35" s="22">
        <v>0</v>
      </c>
      <c r="G35" s="22">
        <v>269000</v>
      </c>
      <c r="H35" s="22">
        <f>G35-D35</f>
        <v>269000</v>
      </c>
      <c r="I35" s="29">
        <f>IF(D35=0,"",ROUND(H35*100/D35,2))</f>
      </c>
    </row>
    <row r="36" spans="1:9" ht="32.25">
      <c r="A36" s="23" t="s">
        <v>45</v>
      </c>
      <c r="B36" s="22">
        <v>27557000</v>
      </c>
      <c r="C36" s="22">
        <v>0</v>
      </c>
      <c r="D36" s="22">
        <v>27557000</v>
      </c>
      <c r="E36" s="22">
        <v>27005220</v>
      </c>
      <c r="F36" s="22">
        <v>0</v>
      </c>
      <c r="G36" s="22">
        <v>27005220</v>
      </c>
      <c r="H36" s="22">
        <f>G36-D36</f>
        <v>-551780</v>
      </c>
      <c r="I36" s="29">
        <f>IF(D36=0,"",ROUND(H36*100/D36,2))</f>
        <v>-2</v>
      </c>
    </row>
    <row r="37" spans="1:9" ht="15.75">
      <c r="A37" s="23" t="s">
        <v>46</v>
      </c>
      <c r="B37" s="22">
        <v>23360000</v>
      </c>
      <c r="C37" s="22">
        <v>2899000</v>
      </c>
      <c r="D37" s="22">
        <v>26259000</v>
      </c>
      <c r="E37" s="22">
        <v>21036745</v>
      </c>
      <c r="F37" s="22">
        <v>6420301</v>
      </c>
      <c r="G37" s="22">
        <v>27457046</v>
      </c>
      <c r="H37" s="22">
        <f>G37-D37</f>
        <v>1198046</v>
      </c>
      <c r="I37" s="29">
        <f>IF(D37=0,"",ROUND(H37*100/D37,2))</f>
        <v>4.56</v>
      </c>
    </row>
    <row r="38" spans="1:9" ht="32.25">
      <c r="A38" s="23" t="s">
        <v>47</v>
      </c>
      <c r="B38" s="22">
        <v>72000</v>
      </c>
      <c r="C38" s="22">
        <v>1685000</v>
      </c>
      <c r="D38" s="22">
        <v>1757000</v>
      </c>
      <c r="E38" s="22">
        <v>117261</v>
      </c>
      <c r="F38" s="22">
        <v>1937506</v>
      </c>
      <c r="G38" s="22">
        <v>2054767</v>
      </c>
      <c r="H38" s="22">
        <f>G38-D38</f>
        <v>297767</v>
      </c>
      <c r="I38" s="29">
        <f>IF(D38=0,"",ROUND(H38*100/D38,2))</f>
        <v>16.95</v>
      </c>
    </row>
    <row r="39" spans="1:9" ht="15.75">
      <c r="A39" s="23" t="s">
        <v>48</v>
      </c>
      <c r="B39" s="22">
        <v>0</v>
      </c>
      <c r="C39" s="22">
        <v>2000</v>
      </c>
      <c r="D39" s="22">
        <v>2000</v>
      </c>
      <c r="E39" s="22">
        <v>0</v>
      </c>
      <c r="F39" s="22">
        <v>37160</v>
      </c>
      <c r="G39" s="22">
        <v>37160</v>
      </c>
      <c r="H39" s="22">
        <f>G39-D39</f>
        <v>35160</v>
      </c>
      <c r="I39" s="29">
        <f>IF(D39=0,"",ROUND(H39*100/D39,2))</f>
        <v>1758</v>
      </c>
    </row>
    <row r="40" spans="1:9" ht="15.75">
      <c r="A40" s="23" t="s">
        <v>49</v>
      </c>
      <c r="B40" s="22">
        <v>0</v>
      </c>
      <c r="C40" s="22">
        <v>518000</v>
      </c>
      <c r="D40" s="22">
        <v>518000</v>
      </c>
      <c r="E40" s="22">
        <v>0</v>
      </c>
      <c r="F40" s="22">
        <v>957784</v>
      </c>
      <c r="G40" s="22">
        <v>957784</v>
      </c>
      <c r="H40" s="22">
        <f>G40-D40</f>
        <v>439784</v>
      </c>
      <c r="I40" s="29">
        <f>IF(D40=0,"",ROUND(H40*100/D40,2))</f>
        <v>84.9</v>
      </c>
    </row>
    <row r="41" spans="1:9" ht="15.75">
      <c r="A41" s="23" t="s">
        <v>50</v>
      </c>
      <c r="B41" s="22">
        <v>40000</v>
      </c>
      <c r="C41" s="22">
        <v>343000</v>
      </c>
      <c r="D41" s="22">
        <v>383000</v>
      </c>
      <c r="E41" s="22">
        <v>40534</v>
      </c>
      <c r="F41" s="22">
        <v>645056</v>
      </c>
      <c r="G41" s="22">
        <v>685590</v>
      </c>
      <c r="H41" s="22">
        <f>G41-D41</f>
        <v>302590</v>
      </c>
      <c r="I41" s="29">
        <f>IF(D41=0,"",ROUND(H41*100/D41,2))</f>
        <v>79.01</v>
      </c>
    </row>
    <row r="42" spans="1:9" ht="15.75">
      <c r="A42" s="23" t="s">
        <v>51</v>
      </c>
      <c r="B42" s="22">
        <v>32000</v>
      </c>
      <c r="C42" s="22">
        <v>822000</v>
      </c>
      <c r="D42" s="22">
        <v>854000</v>
      </c>
      <c r="E42" s="22">
        <v>76727</v>
      </c>
      <c r="F42" s="22">
        <v>297506</v>
      </c>
      <c r="G42" s="22">
        <v>374233</v>
      </c>
      <c r="H42" s="22">
        <f>G42-D42</f>
        <v>-479767</v>
      </c>
      <c r="I42" s="29">
        <f>IF(D42=0,"",ROUND(H42*100/D42,2))</f>
        <v>-56.18</v>
      </c>
    </row>
    <row r="43" spans="1:9" ht="48">
      <c r="A43" s="23" t="s">
        <v>52</v>
      </c>
      <c r="B43" s="22">
        <v>6087000</v>
      </c>
      <c r="C43" s="22">
        <v>46166000</v>
      </c>
      <c r="D43" s="22">
        <v>52253000</v>
      </c>
      <c r="E43" s="22">
        <v>18910441</v>
      </c>
      <c r="F43" s="22">
        <v>44216866</v>
      </c>
      <c r="G43" s="22">
        <v>63127307</v>
      </c>
      <c r="H43" s="22">
        <f>G43-D43</f>
        <v>10874307</v>
      </c>
      <c r="I43" s="29">
        <f>IF(D43=0,"",ROUND(H43*100/D43,2))</f>
        <v>20.81</v>
      </c>
    </row>
    <row r="44" spans="1:9" ht="15.75">
      <c r="A44" s="23" t="s">
        <v>53</v>
      </c>
      <c r="B44" s="22">
        <v>111000</v>
      </c>
      <c r="C44" s="22">
        <v>180000</v>
      </c>
      <c r="D44" s="22">
        <v>291000</v>
      </c>
      <c r="E44" s="22">
        <v>182165</v>
      </c>
      <c r="F44" s="22">
        <v>299831</v>
      </c>
      <c r="G44" s="22">
        <v>481996</v>
      </c>
      <c r="H44" s="22">
        <f>G44-D44</f>
        <v>190996</v>
      </c>
      <c r="I44" s="29">
        <f>IF(D44=0,"",ROUND(H44*100/D44,2))</f>
        <v>65.63</v>
      </c>
    </row>
    <row r="45" spans="1:9" ht="15.75">
      <c r="A45" s="23" t="s">
        <v>54</v>
      </c>
      <c r="B45" s="22">
        <v>5127000</v>
      </c>
      <c r="C45" s="22">
        <v>40996000</v>
      </c>
      <c r="D45" s="22">
        <v>46123000</v>
      </c>
      <c r="E45" s="22">
        <v>17027234</v>
      </c>
      <c r="F45" s="22">
        <v>41571505</v>
      </c>
      <c r="G45" s="22">
        <v>58598739</v>
      </c>
      <c r="H45" s="22">
        <f>G45-D45</f>
        <v>12475739</v>
      </c>
      <c r="I45" s="29">
        <f>IF(D45=0,"",ROUND(H45*100/D45,2))</f>
        <v>27.05</v>
      </c>
    </row>
    <row r="46" spans="1:9" ht="48">
      <c r="A46" s="23" t="s">
        <v>55</v>
      </c>
      <c r="B46" s="22">
        <v>30000</v>
      </c>
      <c r="C46" s="22">
        <v>4990000</v>
      </c>
      <c r="D46" s="22">
        <v>5020000</v>
      </c>
      <c r="E46" s="22">
        <v>939571</v>
      </c>
      <c r="F46" s="22">
        <v>2345530</v>
      </c>
      <c r="G46" s="22">
        <v>3285101</v>
      </c>
      <c r="H46" s="22">
        <f>G46-D46</f>
        <v>-1734899</v>
      </c>
      <c r="I46" s="29">
        <f>IF(D46=0,"",ROUND(H46*100/D46,2))</f>
        <v>-34.56</v>
      </c>
    </row>
    <row r="47" spans="1:9" ht="15.75">
      <c r="A47" s="23" t="s">
        <v>56</v>
      </c>
      <c r="B47" s="22">
        <v>819000</v>
      </c>
      <c r="C47" s="22">
        <v>0</v>
      </c>
      <c r="D47" s="22">
        <v>819000</v>
      </c>
      <c r="E47" s="22">
        <v>761471</v>
      </c>
      <c r="F47" s="22">
        <v>0</v>
      </c>
      <c r="G47" s="22">
        <v>761471</v>
      </c>
      <c r="H47" s="22">
        <f>G47-D47</f>
        <v>-57529</v>
      </c>
      <c r="I47" s="29">
        <f>IF(D47=0,"",ROUND(H47*100/D47,2))</f>
        <v>-7.02</v>
      </c>
    </row>
    <row r="48" spans="1:9" ht="32.25">
      <c r="A48" s="23" t="s">
        <v>57</v>
      </c>
      <c r="B48" s="22">
        <v>0</v>
      </c>
      <c r="C48" s="22">
        <v>0</v>
      </c>
      <c r="D48" s="22">
        <v>0</v>
      </c>
      <c r="E48" s="22">
        <v>147285</v>
      </c>
      <c r="F48" s="22">
        <v>10739853</v>
      </c>
      <c r="G48" s="22">
        <v>10887138</v>
      </c>
      <c r="H48" s="22">
        <f>G48-D48</f>
        <v>10887138</v>
      </c>
      <c r="I48" s="29">
        <f>IF(D48=0,"",ROUND(H48*100/D48,2))</f>
      </c>
    </row>
    <row r="49" spans="1:9" ht="15.75">
      <c r="A49" s="23" t="s">
        <v>58</v>
      </c>
      <c r="B49" s="22">
        <v>0</v>
      </c>
      <c r="C49" s="22">
        <v>0</v>
      </c>
      <c r="D49" s="22">
        <v>0</v>
      </c>
      <c r="E49" s="22">
        <v>147285</v>
      </c>
      <c r="F49" s="22">
        <v>10739853</v>
      </c>
      <c r="G49" s="22">
        <v>10887138</v>
      </c>
      <c r="H49" s="22">
        <f>G49-D49</f>
        <v>10887138</v>
      </c>
      <c r="I49" s="29">
        <f>IF(D49=0,"",ROUND(H49*100/D49,2))</f>
      </c>
    </row>
    <row r="50" spans="1:9" ht="16.5" thickBot="1">
      <c r="A50" s="26" t="s">
        <v>59</v>
      </c>
      <c r="B50" s="27">
        <v>821510000</v>
      </c>
      <c r="C50" s="27">
        <v>431380000</v>
      </c>
      <c r="D50" s="27">
        <v>1252890000</v>
      </c>
      <c r="E50" s="27">
        <v>845540077</v>
      </c>
      <c r="F50" s="27">
        <v>472093800</v>
      </c>
      <c r="G50" s="27">
        <v>1317633877</v>
      </c>
      <c r="H50" s="27">
        <f>G50-D50</f>
        <v>64743877</v>
      </c>
      <c r="I50" s="30">
        <f>IF(D50=0,"",ROUND(H50*100/D50,2))</f>
        <v>5.17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hwliao(睿娸)</cp:lastModifiedBy>
  <dcterms:created xsi:type="dcterms:W3CDTF">2007-01-24T15:03:20Z</dcterms:created>
  <dcterms:modified xsi:type="dcterms:W3CDTF">2020-08-17T07:17:41Z</dcterms:modified>
  <cp:category/>
  <cp:version/>
  <cp:contentType/>
  <cp:contentStatus/>
</cp:coreProperties>
</file>