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<sst xmlns="http://schemas.openxmlformats.org/spreadsheetml/2006/main" count="62" uniqueCount="59">
  <si>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</si>
  <si>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</si>
  <si>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</si>
  <si>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</si>
  <si>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</si>
  <si>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</si>
  <si>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</si>
  <si>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</si>
  <si>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國立宜蘭大學校務基金</t>
  </si>
  <si>
    <t>中華民國109年度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</si>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</sst>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2.5">
      <c r="A1" s="6"/>
      <c r="B1" s="6"/>
      <c r="D1" s="7"/>
      <c r="E1" s="7" t="s">
        <v>8</v>
      </c>
      <c r="F1" s="7"/>
      <c r="G1" s="7"/>
      <c r="H1" s="6"/>
      <c r="I1" s="6"/>
    </row>
    <row r="2" spans="1:9" ht="22.5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549032000</v>
      </c>
      <c r="C6" s="25">
        <v>53342000</v>
      </c>
      <c r="D6" s="25">
        <v>602374000</v>
      </c>
      <c r="E6" s="25">
        <v>494529565</v>
      </c>
      <c r="F6" s="25">
        <v>54511566</v>
      </c>
      <c r="G6" s="25">
        <v>549041131</v>
      </c>
      <c r="H6" s="25">
        <f>G6-D6</f>
        <v>-53332869</v>
      </c>
      <c r="I6" s="28">
        <f>IF(D6=0,"",ROUND(H6*100/D6,2))</f>
        <v>-8.85</v>
      </c>
    </row>
    <row r="7" spans="1:9" ht="16.5">
      <c r="A7" s="23" t="s">
        <v>14</v>
      </c>
      <c r="B7" s="22">
        <v>407469000</v>
      </c>
      <c r="C7" s="22">
        <v>5435000</v>
      </c>
      <c r="D7" s="22">
        <v>412904000</v>
      </c>
      <c r="E7" s="22">
        <v>367425835</v>
      </c>
      <c r="F7" s="22">
        <v>6964628</v>
      </c>
      <c r="G7" s="22">
        <v>374390463</v>
      </c>
      <c r="H7" s="22">
        <f>G7-D7</f>
        <v>-38513537</v>
      </c>
      <c r="I7" s="29">
        <f>IF(D7=0,"",ROUND(H7*100/D7,2))</f>
        <v>-9.33</v>
      </c>
    </row>
    <row r="8" spans="1:9" ht="33.75">
      <c r="A8" s="23" t="s">
        <v>15</v>
      </c>
      <c r="B8" s="22">
        <v>1702000</v>
      </c>
      <c r="C8" s="22">
        <v>47554000</v>
      </c>
      <c r="D8" s="22">
        <v>49256000</v>
      </c>
      <c r="E8" s="22">
        <v>2765554</v>
      </c>
      <c r="F8" s="22">
        <v>47509594</v>
      </c>
      <c r="G8" s="22">
        <v>50275148</v>
      </c>
      <c r="H8" s="22">
        <f>G8-D8</f>
        <v>1019148</v>
      </c>
      <c r="I8" s="29">
        <f>IF(D8=0,"",ROUND(H8*100/D8,2))</f>
        <v>2.07</v>
      </c>
    </row>
    <row r="9" spans="1:9" ht="16.5">
      <c r="A9" s="23" t="s">
        <v>16</v>
      </c>
      <c r="B9" s="22">
        <v>3073000</v>
      </c>
      <c r="C9" s="22">
        <v>353000</v>
      </c>
      <c r="D9" s="22">
        <v>3426000</v>
      </c>
      <c r="E9" s="22">
        <v>2907578</v>
      </c>
      <c r="F9" s="22">
        <v>37344</v>
      </c>
      <c r="G9" s="22">
        <v>2944922</v>
      </c>
      <c r="H9" s="22">
        <f>G9-D9</f>
        <v>-481078</v>
      </c>
      <c r="I9" s="29">
        <f>IF(D9=0,"",ROUND(H9*100/D9,2))</f>
        <v>-14.04</v>
      </c>
    </row>
    <row r="10" spans="1:9" ht="16.5">
      <c r="A10" s="23" t="s">
        <v>17</v>
      </c>
      <c r="B10" s="22">
        <v>58145000</v>
      </c>
      <c r="C10" s="22">
        <v>0</v>
      </c>
      <c r="D10" s="22">
        <v>58145000</v>
      </c>
      <c r="E10" s="22">
        <v>53336228</v>
      </c>
      <c r="F10" s="22">
        <v>0</v>
      </c>
      <c r="G10" s="22">
        <v>53336228</v>
      </c>
      <c r="H10" s="22">
        <f>G10-D10</f>
        <v>-4808772</v>
      </c>
      <c r="I10" s="29">
        <f>IF(D10=0,"",ROUND(H10*100/D10,2))</f>
        <v>-8.27</v>
      </c>
    </row>
    <row r="11" spans="1:9" ht="16.5">
      <c r="A11" s="23" t="s">
        <v>18</v>
      </c>
      <c r="B11" s="22">
        <v>32137000</v>
      </c>
      <c r="C11" s="22">
        <v>0</v>
      </c>
      <c r="D11" s="22">
        <v>32137000</v>
      </c>
      <c r="E11" s="22">
        <v>28513665</v>
      </c>
      <c r="F11" s="22">
        <v>0</v>
      </c>
      <c r="G11" s="22">
        <v>28513665</v>
      </c>
      <c r="H11" s="22">
        <f>G11-D11</f>
        <v>-3623335</v>
      </c>
      <c r="I11" s="29">
        <f>IF(D11=0,"",ROUND(H11*100/D11,2))</f>
        <v>-11.27</v>
      </c>
    </row>
    <row r="12" spans="1:9" ht="16.5">
      <c r="A12" s="23" t="s">
        <v>19</v>
      </c>
      <c r="B12" s="22">
        <v>46476000</v>
      </c>
      <c r="C12" s="22">
        <v>0</v>
      </c>
      <c r="D12" s="22">
        <v>46476000</v>
      </c>
      <c r="E12" s="22">
        <v>39564266</v>
      </c>
      <c r="F12" s="22">
        <v>0</v>
      </c>
      <c r="G12" s="22">
        <v>39564266</v>
      </c>
      <c r="H12" s="22">
        <f>G12-D12</f>
        <v>-6911734</v>
      </c>
      <c r="I12" s="29">
        <f>IF(D12=0,"",ROUND(H12*100/D12,2))</f>
        <v>-14.87</v>
      </c>
    </row>
    <row r="13" spans="1:9" ht="16.5">
      <c r="A13" s="23" t="s">
        <v>20</v>
      </c>
      <c r="B13" s="22">
        <v>30000</v>
      </c>
      <c r="C13" s="22">
        <v>0</v>
      </c>
      <c r="D13" s="22">
        <v>30000</v>
      </c>
      <c r="E13" s="22">
        <v>16439</v>
      </c>
      <c r="F13" s="22">
        <v>0</v>
      </c>
      <c r="G13" s="22">
        <v>16439</v>
      </c>
      <c r="H13" s="22">
        <f>G13-D13</f>
        <v>-13561</v>
      </c>
      <c r="I13" s="29">
        <f>IF(D13=0,"",ROUND(H13*100/D13,2))</f>
        <v>-45.2</v>
      </c>
    </row>
    <row r="14" spans="1:9" ht="16.5">
      <c r="A14" s="23" t="s">
        <v>21</v>
      </c>
      <c r="B14" s="22">
        <v>51914000</v>
      </c>
      <c r="C14" s="22">
        <v>230910000</v>
      </c>
      <c r="D14" s="22">
        <v>282824000</v>
      </c>
      <c r="E14" s="22">
        <v>92703132</v>
      </c>
      <c r="F14" s="22">
        <v>240132684</v>
      </c>
      <c r="G14" s="22">
        <v>332835816</v>
      </c>
      <c r="H14" s="22">
        <f>G14-D14</f>
        <v>50011816</v>
      </c>
      <c r="I14" s="29">
        <f>IF(D14=0,"",ROUND(H14*100/D14,2))</f>
        <v>17.68</v>
      </c>
    </row>
    <row r="15" spans="1:9" ht="16.5">
      <c r="A15" s="23" t="s">
        <v>22</v>
      </c>
      <c r="B15" s="22">
        <v>9703000</v>
      </c>
      <c r="C15" s="22">
        <v>25081000</v>
      </c>
      <c r="D15" s="22">
        <v>34784000</v>
      </c>
      <c r="E15" s="22">
        <v>9586503</v>
      </c>
      <c r="F15" s="22">
        <v>20696831</v>
      </c>
      <c r="G15" s="22">
        <v>30283334</v>
      </c>
      <c r="H15" s="22">
        <f>G15-D15</f>
        <v>-4500666</v>
      </c>
      <c r="I15" s="29">
        <f>IF(D15=0,"",ROUND(H15*100/D15,2))</f>
        <v>-12.94</v>
      </c>
    </row>
    <row r="16" spans="1:9" ht="16.5">
      <c r="A16" s="23" t="s">
        <v>23</v>
      </c>
      <c r="B16" s="22">
        <v>643000</v>
      </c>
      <c r="C16" s="22">
        <v>1596000</v>
      </c>
      <c r="D16" s="22">
        <v>2239000</v>
      </c>
      <c r="E16" s="22">
        <v>788119</v>
      </c>
      <c r="F16" s="22">
        <v>1281731</v>
      </c>
      <c r="G16" s="22">
        <v>2069850</v>
      </c>
      <c r="H16" s="22">
        <f>G16-D16</f>
        <v>-169150</v>
      </c>
      <c r="I16" s="29">
        <f>IF(D16=0,"",ROUND(H16*100/D16,2))</f>
        <v>-7.55</v>
      </c>
    </row>
    <row r="17" spans="1:9" ht="16.5">
      <c r="A17" s="23" t="s">
        <v>24</v>
      </c>
      <c r="B17" s="22">
        <v>6442000</v>
      </c>
      <c r="C17" s="22">
        <v>17449000</v>
      </c>
      <c r="D17" s="22">
        <v>23891000</v>
      </c>
      <c r="E17" s="22">
        <v>2416241</v>
      </c>
      <c r="F17" s="22">
        <v>8545721</v>
      </c>
      <c r="G17" s="22">
        <v>10961962</v>
      </c>
      <c r="H17" s="22">
        <f>G17-D17</f>
        <v>-12929038</v>
      </c>
      <c r="I17" s="29">
        <f>IF(D17=0,"",ROUND(H17*100/D17,2))</f>
        <v>-54.12</v>
      </c>
    </row>
    <row r="18" spans="1:9" ht="16.5">
      <c r="A18" s="23" t="s">
        <v>25</v>
      </c>
      <c r="B18" s="22">
        <v>1741000</v>
      </c>
      <c r="C18" s="22">
        <v>7128000</v>
      </c>
      <c r="D18" s="22">
        <v>8869000</v>
      </c>
      <c r="E18" s="22">
        <v>3149934</v>
      </c>
      <c r="F18" s="22">
        <v>4275409</v>
      </c>
      <c r="G18" s="22">
        <v>7425343</v>
      </c>
      <c r="H18" s="22">
        <f>G18-D18</f>
        <v>-1443657</v>
      </c>
      <c r="I18" s="29">
        <f>IF(D18=0,"",ROUND(H18*100/D18,2))</f>
        <v>-16.28</v>
      </c>
    </row>
    <row r="19" spans="1:9" ht="16.5">
      <c r="A19" s="23" t="s">
        <v>26</v>
      </c>
      <c r="B19" s="22">
        <v>1022000</v>
      </c>
      <c r="C19" s="22">
        <v>28527000</v>
      </c>
      <c r="D19" s="22">
        <v>29549000</v>
      </c>
      <c r="E19" s="22">
        <v>1406534</v>
      </c>
      <c r="F19" s="22">
        <v>17533905</v>
      </c>
      <c r="G19" s="22">
        <v>18940439</v>
      </c>
      <c r="H19" s="22">
        <f>G19-D19</f>
        <v>-10608561</v>
      </c>
      <c r="I19" s="29">
        <f>IF(D19=0,"",ROUND(H19*100/D19,2))</f>
        <v>-35.9</v>
      </c>
    </row>
    <row r="20" spans="1:9" ht="16.5">
      <c r="A20" s="23" t="s">
        <v>27</v>
      </c>
      <c r="B20" s="22">
        <v>0</v>
      </c>
      <c r="C20" s="22">
        <v>1426000</v>
      </c>
      <c r="D20" s="22">
        <v>1426000</v>
      </c>
      <c r="E20" s="22">
        <v>509468</v>
      </c>
      <c r="F20" s="22">
        <v>1096688</v>
      </c>
      <c r="G20" s="22">
        <v>1606156</v>
      </c>
      <c r="H20" s="22">
        <f>G20-D20</f>
        <v>180156</v>
      </c>
      <c r="I20" s="29">
        <f>IF(D20=0,"",ROUND(H20*100/D20,2))</f>
        <v>12.63</v>
      </c>
    </row>
    <row r="21" spans="1:9" ht="16.5">
      <c r="A21" s="23" t="s">
        <v>28</v>
      </c>
      <c r="B21" s="22">
        <v>29011000</v>
      </c>
      <c r="C21" s="22">
        <v>122843000</v>
      </c>
      <c r="D21" s="22">
        <v>151854000</v>
      </c>
      <c r="E21" s="22">
        <v>56479120</v>
      </c>
      <c r="F21" s="22">
        <v>138017195</v>
      </c>
      <c r="G21" s="22">
        <v>194496315</v>
      </c>
      <c r="H21" s="22">
        <f>G21-D21</f>
        <v>42642315</v>
      </c>
      <c r="I21" s="29">
        <f>IF(D21=0,"",ROUND(H21*100/D21,2))</f>
        <v>28.08</v>
      </c>
    </row>
    <row r="22" spans="1:9" ht="16.5">
      <c r="A22" s="23" t="s">
        <v>29</v>
      </c>
      <c r="B22" s="22">
        <v>3352000</v>
      </c>
      <c r="C22" s="22">
        <v>26135000</v>
      </c>
      <c r="D22" s="22">
        <v>29487000</v>
      </c>
      <c r="E22" s="22">
        <v>18367213</v>
      </c>
      <c r="F22" s="22">
        <v>47960273</v>
      </c>
      <c r="G22" s="22">
        <v>66327486</v>
      </c>
      <c r="H22" s="22">
        <f>G22-D22</f>
        <v>36840486</v>
      </c>
      <c r="I22" s="29">
        <f>IF(D22=0,"",ROUND(H22*100/D22,2))</f>
        <v>124.94</v>
      </c>
    </row>
    <row r="23" spans="1:9" ht="16.5">
      <c r="A23" s="23" t="s">
        <v>30</v>
      </c>
      <c r="B23" s="22">
        <v>0</v>
      </c>
      <c r="C23" s="22">
        <v>725000</v>
      </c>
      <c r="D23" s="22">
        <v>725000</v>
      </c>
      <c r="E23" s="22">
        <v>0</v>
      </c>
      <c r="F23" s="22">
        <v>724931</v>
      </c>
      <c r="G23" s="22">
        <v>724931</v>
      </c>
      <c r="H23" s="22">
        <f>G23-D23</f>
        <v>-69</v>
      </c>
      <c r="I23" s="29">
        <f>IF(D23=0,"",ROUND(H23*100/D23,2))</f>
        <v>-0.01</v>
      </c>
    </row>
    <row r="24" spans="1:9" ht="16.5">
      <c r="A24" s="23" t="s">
        <v>31</v>
      </c>
      <c r="B24" s="22">
        <v>25783000</v>
      </c>
      <c r="C24" s="22">
        <v>52755000</v>
      </c>
      <c r="D24" s="22">
        <v>78538000</v>
      </c>
      <c r="E24" s="22">
        <v>34903568</v>
      </c>
      <c r="F24" s="22">
        <v>74388306</v>
      </c>
      <c r="G24" s="22">
        <v>109291874</v>
      </c>
      <c r="H24" s="22">
        <f>G24-D24</f>
        <v>30753874</v>
      </c>
      <c r="I24" s="29">
        <f>IF(D24=0,"",ROUND(H24*100/D24,2))</f>
        <v>39.16</v>
      </c>
    </row>
    <row r="25" spans="1:9" ht="16.5">
      <c r="A25" s="23" t="s">
        <v>32</v>
      </c>
      <c r="B25" s="22">
        <v>300000</v>
      </c>
      <c r="C25" s="22">
        <v>351000</v>
      </c>
      <c r="D25" s="22">
        <v>651000</v>
      </c>
      <c r="E25" s="22">
        <v>106877</v>
      </c>
      <c r="F25" s="22">
        <v>276477</v>
      </c>
      <c r="G25" s="22">
        <v>383354</v>
      </c>
      <c r="H25" s="22">
        <f>G25-D25</f>
        <v>-267646</v>
      </c>
      <c r="I25" s="29">
        <f>IF(D25=0,"",ROUND(H25*100/D25,2))</f>
        <v>-41.11</v>
      </c>
    </row>
    <row r="26" spans="1:9" ht="16.5">
      <c r="A26" s="23" t="s">
        <v>33</v>
      </c>
      <c r="B26" s="22">
        <v>25483000</v>
      </c>
      <c r="C26" s="22">
        <v>52404000</v>
      </c>
      <c r="D26" s="22">
        <v>77887000</v>
      </c>
      <c r="E26" s="22">
        <v>34796691</v>
      </c>
      <c r="F26" s="22">
        <v>74111829</v>
      </c>
      <c r="G26" s="22">
        <v>108908520</v>
      </c>
      <c r="H26" s="22">
        <f>G26-D26</f>
        <v>31021520</v>
      </c>
      <c r="I26" s="29">
        <f>IF(D26=0,"",ROUND(H26*100/D26,2))</f>
        <v>39.83</v>
      </c>
    </row>
    <row r="27" spans="1:9" ht="16.5">
      <c r="A27" s="23" t="s">
        <v>34</v>
      </c>
      <c r="B27" s="22">
        <v>1499000</v>
      </c>
      <c r="C27" s="22">
        <v>10645000</v>
      </c>
      <c r="D27" s="22">
        <v>12144000</v>
      </c>
      <c r="E27" s="22">
        <v>2619823</v>
      </c>
      <c r="F27" s="22">
        <v>4158839</v>
      </c>
      <c r="G27" s="22">
        <v>6778662</v>
      </c>
      <c r="H27" s="22">
        <f>G27-D27</f>
        <v>-5365338</v>
      </c>
      <c r="I27" s="29">
        <f>IF(D27=0,"",ROUND(H27*100/D27,2))</f>
        <v>-44.18</v>
      </c>
    </row>
    <row r="28" spans="1:9" ht="16.5">
      <c r="A28" s="23" t="s">
        <v>35</v>
      </c>
      <c r="B28" s="22">
        <v>0</v>
      </c>
      <c r="C28" s="22">
        <v>490000</v>
      </c>
      <c r="D28" s="22">
        <v>490000</v>
      </c>
      <c r="E28" s="22">
        <v>29250</v>
      </c>
      <c r="F28" s="22">
        <v>61000</v>
      </c>
      <c r="G28" s="22">
        <v>90250</v>
      </c>
      <c r="H28" s="22">
        <f>G28-D28</f>
        <v>-399750</v>
      </c>
      <c r="I28" s="29">
        <f>IF(D28=0,"",ROUND(H28*100/D28,2))</f>
        <v>-81.58</v>
      </c>
    </row>
    <row r="29" spans="1:9" ht="16.5">
      <c r="A29" s="23" t="s">
        <v>36</v>
      </c>
      <c r="B29" s="22">
        <v>0</v>
      </c>
      <c r="C29" s="22">
        <v>585000</v>
      </c>
      <c r="D29" s="22">
        <v>585000</v>
      </c>
      <c r="E29" s="22">
        <v>476830</v>
      </c>
      <c r="F29" s="22">
        <v>1341977</v>
      </c>
      <c r="G29" s="22">
        <v>1818807</v>
      </c>
      <c r="H29" s="22">
        <f>G29-D29</f>
        <v>1233807</v>
      </c>
      <c r="I29" s="29">
        <f>IF(D29=0,"",ROUND(H29*100/D29,2))</f>
        <v>210.91</v>
      </c>
    </row>
    <row r="30" spans="1:9" ht="16.5">
      <c r="A30" s="23" t="s">
        <v>37</v>
      </c>
      <c r="B30" s="22">
        <v>1431000</v>
      </c>
      <c r="C30" s="22">
        <v>8526000</v>
      </c>
      <c r="D30" s="22">
        <v>9957000</v>
      </c>
      <c r="E30" s="22">
        <v>36244</v>
      </c>
      <c r="F30" s="22">
        <v>1239048</v>
      </c>
      <c r="G30" s="22">
        <v>1275292</v>
      </c>
      <c r="H30" s="22">
        <f>G30-D30</f>
        <v>-8681708</v>
      </c>
      <c r="I30" s="29">
        <f>IF(D30=0,"",ROUND(H30*100/D30,2))</f>
        <v>-87.19</v>
      </c>
    </row>
    <row r="31" spans="1:9" ht="33.75">
      <c r="A31" s="23" t="s">
        <v>38</v>
      </c>
      <c r="B31" s="22">
        <v>0</v>
      </c>
      <c r="C31" s="22">
        <v>809000</v>
      </c>
      <c r="D31" s="22">
        <v>809000</v>
      </c>
      <c r="E31" s="22">
        <v>1738706</v>
      </c>
      <c r="F31" s="22">
        <v>1292847</v>
      </c>
      <c r="G31" s="22">
        <v>3031553</v>
      </c>
      <c r="H31" s="22">
        <f>G31-D31</f>
        <v>2222553</v>
      </c>
      <c r="I31" s="29">
        <f>IF(D31=0,"",ROUND(H31*100/D31,2))</f>
        <v>274.73</v>
      </c>
    </row>
    <row r="32" spans="1:9" ht="16.5">
      <c r="A32" s="23" t="s">
        <v>39</v>
      </c>
      <c r="B32" s="22">
        <v>68000</v>
      </c>
      <c r="C32" s="22">
        <v>235000</v>
      </c>
      <c r="D32" s="22">
        <v>303000</v>
      </c>
      <c r="E32" s="22">
        <v>338793</v>
      </c>
      <c r="F32" s="22">
        <v>223967</v>
      </c>
      <c r="G32" s="22">
        <v>562760</v>
      </c>
      <c r="H32" s="22">
        <f>G32-D32</f>
        <v>259760</v>
      </c>
      <c r="I32" s="29">
        <f>IF(D32=0,"",ROUND(H32*100/D32,2))</f>
        <v>85.73</v>
      </c>
    </row>
    <row r="33" spans="1:9" ht="16.5">
      <c r="A33" s="23" t="s">
        <v>40</v>
      </c>
      <c r="B33" s="22">
        <v>183915000</v>
      </c>
      <c r="C33" s="22">
        <v>49786000</v>
      </c>
      <c r="D33" s="22">
        <v>233701000</v>
      </c>
      <c r="E33" s="22">
        <v>172963059</v>
      </c>
      <c r="F33" s="22">
        <v>51674876</v>
      </c>
      <c r="G33" s="22">
        <v>224637935</v>
      </c>
      <c r="H33" s="22">
        <f>G33-D33</f>
        <v>-9063065</v>
      </c>
      <c r="I33" s="29">
        <f>IF(D33=0,"",ROUND(H33*100/D33,2))</f>
        <v>-3.88</v>
      </c>
    </row>
    <row r="34" spans="1:9" ht="33.75">
      <c r="A34" s="23" t="s">
        <v>41</v>
      </c>
      <c r="B34" s="22">
        <v>134995000</v>
      </c>
      <c r="C34" s="22">
        <v>43030000</v>
      </c>
      <c r="D34" s="22">
        <v>178025000</v>
      </c>
      <c r="E34" s="22">
        <v>129096666</v>
      </c>
      <c r="F34" s="22">
        <v>45451596</v>
      </c>
      <c r="G34" s="22">
        <v>174548262</v>
      </c>
      <c r="H34" s="22">
        <f>G34-D34</f>
        <v>-3476738</v>
      </c>
      <c r="I34" s="29">
        <f>IF(D34=0,"",ROUND(H34*100/D34,2))</f>
        <v>-1.95</v>
      </c>
    </row>
    <row r="35" spans="1:9" ht="33.75">
      <c r="A35" s="23" t="s">
        <v>42</v>
      </c>
      <c r="B35" s="22">
        <v>27060000</v>
      </c>
      <c r="C35" s="22">
        <v>0</v>
      </c>
      <c r="D35" s="22">
        <v>27060000</v>
      </c>
      <c r="E35" s="22">
        <v>26949660</v>
      </c>
      <c r="F35" s="22">
        <v>0</v>
      </c>
      <c r="G35" s="22">
        <v>26949660</v>
      </c>
      <c r="H35" s="22">
        <f>G35-D35</f>
        <v>-110340</v>
      </c>
      <c r="I35" s="29">
        <f>IF(D35=0,"",ROUND(H35*100/D35,2))</f>
        <v>-0.41</v>
      </c>
    </row>
    <row r="36" spans="1:9" ht="16.5">
      <c r="A36" s="23" t="s">
        <v>43</v>
      </c>
      <c r="B36" s="22">
        <v>21860000</v>
      </c>
      <c r="C36" s="22">
        <v>6756000</v>
      </c>
      <c r="D36" s="22">
        <v>28616000</v>
      </c>
      <c r="E36" s="22">
        <v>16916733</v>
      </c>
      <c r="F36" s="22">
        <v>6223280</v>
      </c>
      <c r="G36" s="22">
        <v>23140013</v>
      </c>
      <c r="H36" s="22">
        <f>G36-D36</f>
        <v>-5475987</v>
      </c>
      <c r="I36" s="29">
        <f>IF(D36=0,"",ROUND(H36*100/D36,2))</f>
        <v>-19.14</v>
      </c>
    </row>
    <row r="37" spans="1:9" ht="33.75">
      <c r="A37" s="23" t="s">
        <v>44</v>
      </c>
      <c r="B37" s="22">
        <v>98000</v>
      </c>
      <c r="C37" s="22">
        <v>1285000</v>
      </c>
      <c r="D37" s="22">
        <v>1383000</v>
      </c>
      <c r="E37" s="22">
        <v>70296</v>
      </c>
      <c r="F37" s="22">
        <v>2079749</v>
      </c>
      <c r="G37" s="22">
        <v>2150045</v>
      </c>
      <c r="H37" s="22">
        <f>G37-D37</f>
        <v>767045</v>
      </c>
      <c r="I37" s="29">
        <f>IF(D37=0,"",ROUND(H37*100/D37,2))</f>
        <v>55.46</v>
      </c>
    </row>
    <row r="38" spans="1:9" ht="16.5">
      <c r="A38" s="23" t="s">
        <v>45</v>
      </c>
      <c r="B38" s="22">
        <v>0</v>
      </c>
      <c r="C38" s="22">
        <v>2000</v>
      </c>
      <c r="D38" s="22">
        <v>2000</v>
      </c>
      <c r="E38" s="22">
        <v>0</v>
      </c>
      <c r="F38" s="22">
        <v>39040</v>
      </c>
      <c r="G38" s="22">
        <v>39040</v>
      </c>
      <c r="H38" s="22">
        <f>G38-D38</f>
        <v>37040</v>
      </c>
      <c r="I38" s="29">
        <f>IF(D38=0,"",ROUND(H38*100/D38,2))</f>
        <v>1852</v>
      </c>
    </row>
    <row r="39" spans="1:9" ht="16.5">
      <c r="A39" s="23" t="s">
        <v>46</v>
      </c>
      <c r="B39" s="22">
        <v>0</v>
      </c>
      <c r="C39" s="22">
        <v>516000</v>
      </c>
      <c r="D39" s="22">
        <v>516000</v>
      </c>
      <c r="E39" s="22">
        <v>0</v>
      </c>
      <c r="F39" s="22">
        <v>947244</v>
      </c>
      <c r="G39" s="22">
        <v>947244</v>
      </c>
      <c r="H39" s="22">
        <f>G39-D39</f>
        <v>431244</v>
      </c>
      <c r="I39" s="29">
        <f>IF(D39=0,"",ROUND(H39*100/D39,2))</f>
        <v>83.57</v>
      </c>
    </row>
    <row r="40" spans="1:9" ht="16.5">
      <c r="A40" s="23" t="s">
        <v>47</v>
      </c>
      <c r="B40" s="22">
        <v>45000</v>
      </c>
      <c r="C40" s="22">
        <v>341000</v>
      </c>
      <c r="D40" s="22">
        <v>386000</v>
      </c>
      <c r="E40" s="22">
        <v>39990</v>
      </c>
      <c r="F40" s="22">
        <v>771359</v>
      </c>
      <c r="G40" s="22">
        <v>811349</v>
      </c>
      <c r="H40" s="22">
        <f>G40-D40</f>
        <v>425349</v>
      </c>
      <c r="I40" s="29">
        <f>IF(D40=0,"",ROUND(H40*100/D40,2))</f>
        <v>110.19</v>
      </c>
    </row>
    <row r="41" spans="1:9" ht="16.5">
      <c r="A41" s="23" t="s">
        <v>48</v>
      </c>
      <c r="B41" s="22">
        <v>53000</v>
      </c>
      <c r="C41" s="22">
        <v>426000</v>
      </c>
      <c r="D41" s="22">
        <v>479000</v>
      </c>
      <c r="E41" s="22">
        <v>30306</v>
      </c>
      <c r="F41" s="22">
        <v>322106</v>
      </c>
      <c r="G41" s="22">
        <v>352412</v>
      </c>
      <c r="H41" s="22">
        <f>G41-D41</f>
        <v>-126588</v>
      </c>
      <c r="I41" s="29">
        <f>IF(D41=0,"",ROUND(H41*100/D41,2))</f>
        <v>-26.43</v>
      </c>
    </row>
    <row r="42" spans="1:9" ht="51">
      <c r="A42" s="23" t="s">
        <v>49</v>
      </c>
      <c r="B42" s="22">
        <v>6888000</v>
      </c>
      <c r="C42" s="22">
        <v>49004000</v>
      </c>
      <c r="D42" s="22">
        <v>55892000</v>
      </c>
      <c r="E42" s="22">
        <v>18127572</v>
      </c>
      <c r="F42" s="22">
        <v>42011429</v>
      </c>
      <c r="G42" s="22">
        <v>60139001</v>
      </c>
      <c r="H42" s="22">
        <f>G42-D42</f>
        <v>4247001</v>
      </c>
      <c r="I42" s="29">
        <f>IF(D42=0,"",ROUND(H42*100/D42,2))</f>
        <v>7.6</v>
      </c>
    </row>
    <row r="43" spans="1:9" ht="16.5">
      <c r="A43" s="23" t="s">
        <v>50</v>
      </c>
      <c r="B43" s="22">
        <v>0</v>
      </c>
      <c r="C43" s="22">
        <v>339000</v>
      </c>
      <c r="D43" s="22">
        <v>339000</v>
      </c>
      <c r="E43" s="22">
        <v>26000</v>
      </c>
      <c r="F43" s="22">
        <v>556857</v>
      </c>
      <c r="G43" s="22">
        <v>582857</v>
      </c>
      <c r="H43" s="22">
        <f>G43-D43</f>
        <v>243857</v>
      </c>
      <c r="I43" s="29">
        <f>IF(D43=0,"",ROUND(H43*100/D43,2))</f>
        <v>71.93</v>
      </c>
    </row>
    <row r="44" spans="1:9" ht="16.5">
      <c r="A44" s="23" t="s">
        <v>51</v>
      </c>
      <c r="B44" s="22">
        <v>6838000</v>
      </c>
      <c r="C44" s="22">
        <v>43029000</v>
      </c>
      <c r="D44" s="22">
        <v>49867000</v>
      </c>
      <c r="E44" s="22">
        <v>16917596</v>
      </c>
      <c r="F44" s="22">
        <v>38161821</v>
      </c>
      <c r="G44" s="22">
        <v>55079417</v>
      </c>
      <c r="H44" s="22">
        <f>G44-D44</f>
        <v>5212417</v>
      </c>
      <c r="I44" s="29">
        <f>IF(D44=0,"",ROUND(H44*100/D44,2))</f>
        <v>10.45</v>
      </c>
    </row>
    <row r="45" spans="1:9" ht="51">
      <c r="A45" s="23" t="s">
        <v>52</v>
      </c>
      <c r="B45" s="22">
        <v>50000</v>
      </c>
      <c r="C45" s="22">
        <v>4858000</v>
      </c>
      <c r="D45" s="22">
        <v>4908000</v>
      </c>
      <c r="E45" s="22">
        <v>1183976</v>
      </c>
      <c r="F45" s="22">
        <v>2514756</v>
      </c>
      <c r="G45" s="22">
        <v>3698732</v>
      </c>
      <c r="H45" s="22">
        <f>G45-D45</f>
        <v>-1209268</v>
      </c>
      <c r="I45" s="29">
        <f>IF(D45=0,"",ROUND(H45*100/D45,2))</f>
        <v>-24.64</v>
      </c>
    </row>
    <row r="46" spans="1:9" ht="16.5">
      <c r="A46" s="23" t="s">
        <v>53</v>
      </c>
      <c r="B46" s="22">
        <v>0</v>
      </c>
      <c r="C46" s="22">
        <v>778000</v>
      </c>
      <c r="D46" s="22">
        <v>778000</v>
      </c>
      <c r="E46" s="22">
        <v>0</v>
      </c>
      <c r="F46" s="22">
        <v>777995</v>
      </c>
      <c r="G46" s="22">
        <v>777995</v>
      </c>
      <c r="H46" s="22">
        <f>G46-D46</f>
        <v>-5</v>
      </c>
      <c r="I46" s="29">
        <f>IF(D46=0,"",ROUND(H46*100/D46,2))</f>
        <v>0</v>
      </c>
    </row>
    <row r="47" spans="1:9" ht="33.75">
      <c r="A47" s="23" t="s">
        <v>54</v>
      </c>
      <c r="B47" s="22">
        <v>0</v>
      </c>
      <c r="C47" s="22">
        <v>0</v>
      </c>
      <c r="D47" s="22">
        <v>0</v>
      </c>
      <c r="E47" s="22">
        <v>0</v>
      </c>
      <c r="F47" s="22">
        <v>49828604</v>
      </c>
      <c r="G47" s="22">
        <v>49828604</v>
      </c>
      <c r="H47" s="22">
        <f>G47-D47</f>
        <v>49828604</v>
      </c>
      <c r="I47" s="29">
        <f>IF(D47=0,"",ROUND(H47*100/D47,2))</f>
      </c>
    </row>
    <row r="48" spans="1:9" ht="16.5">
      <c r="A48" s="23" t="s">
        <v>55</v>
      </c>
      <c r="B48" s="22">
        <v>0</v>
      </c>
      <c r="C48" s="22">
        <v>0</v>
      </c>
      <c r="D48" s="22">
        <v>0</v>
      </c>
      <c r="E48" s="22">
        <v>0</v>
      </c>
      <c r="F48" s="22">
        <v>49828604</v>
      </c>
      <c r="G48" s="22">
        <v>49828604</v>
      </c>
      <c r="H48" s="22">
        <f>G48-D48</f>
        <v>49828604</v>
      </c>
      <c r="I48" s="29">
        <f>IF(D48=0,"",ROUND(H48*100/D48,2))</f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90561</v>
      </c>
      <c r="F49" s="22">
        <v>159567</v>
      </c>
      <c r="G49" s="22">
        <v>250128</v>
      </c>
      <c r="H49" s="22">
        <f>G49-D49</f>
        <v>250128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90561</v>
      </c>
      <c r="F50" s="22">
        <v>159567</v>
      </c>
      <c r="G50" s="22">
        <v>250128</v>
      </c>
      <c r="H50" s="22">
        <f>G50-D50</f>
        <v>250128</v>
      </c>
      <c r="I50" s="29">
        <f>IF(D50=0,"",ROUND(H50*100/D50,2))</f>
      </c>
    </row>
    <row r="51" spans="1:9" ht="17.25" thickBot="1">
      <c r="A51" s="26" t="s">
        <v>58</v>
      </c>
      <c r="B51" s="27">
        <v>819129000</v>
      </c>
      <c r="C51" s="27">
        <v>447727000</v>
      </c>
      <c r="D51" s="27">
        <v>1266856000</v>
      </c>
      <c r="E51" s="27">
        <v>816007576</v>
      </c>
      <c r="F51" s="27">
        <v>518945620</v>
      </c>
      <c r="G51" s="27">
        <v>1334953196</v>
      </c>
      <c r="H51" s="27">
        <f>G51-D51</f>
        <v>68097196</v>
      </c>
      <c r="I51" s="30">
        <f>IF(D51=0,"",ROUND(H51*100/D51,2))</f>
        <v>5.38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YCLI</cp:lastModifiedBy>
  <dcterms:created xsi:type="dcterms:W3CDTF">2007-01-24T15:03:20Z</dcterms:created>
  <dcterms:modified xsi:type="dcterms:W3CDTF">2021-08-23T06:18:44Z</dcterms:modified>
  <cp:category/>
  <cp:version/>
  <cp:contentType/>
  <cp:contentStatus/>
</cp:coreProperties>
</file>