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<sst xmlns="http://schemas.openxmlformats.org/spreadsheetml/2006/main" count="51" uniqueCount="37">
  <si>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</si>
  <si>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</si>
  <si>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</si>
  <si>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</si>
  <si>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</si>
  <si>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</si>
  <si>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</si>
  <si>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</si>
  <si>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</si>
  <si>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</si>
  <si>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國立宜蘭大學校務基金</t>
  </si>
  <si>
    <t>中華民國109年度</t>
  </si>
  <si>
    <t>預 算 數</t>
  </si>
  <si>
    <t>政府補助
收入支應</t>
  </si>
  <si>
    <t>自籌收入
支　　應</t>
  </si>
  <si>
    <t>管制性項目</t>
  </si>
  <si>
    <t/>
  </si>
  <si>
    <t xml:space="preserve">　國外旅費                                                                                            </t>
  </si>
  <si>
    <t>教學研究及訓輔成本：
預算數2,231,000元，決算數56,927元，因疫情影響無法出國參加國際會議等減少支出。
建教合作成本：
預算數4,220,000元，決算數790,692元，因疫情影響無法出國參加國際會議等減少支出。</t>
  </si>
  <si>
    <t xml:space="preserve">　廣告費                                                                                              </t>
  </si>
  <si>
    <t>教學研究及訓輔成本：
預算數1,453,000元，決算數1,176,169元，依招生業務實際需求等撙節支出。
推廣教育成本：
預算數725,000元，決算數24,990元，依招生業務實際需求等撙節支出。</t>
  </si>
  <si>
    <t xml:space="preserve">　業務宣導費                                                                                          </t>
  </si>
  <si>
    <t>教學研究及訓輔成本：
預算數424,000元，決算數161,460元，依招生業務實際需求等撙節支出。
建教合作成本：
預算數50,000元，決算數91,560元，依實際需求增加支出。
推廣教育成本：
預算數385,000元，決算數0元，依招生業務實際需求等撙節支出。</t>
  </si>
  <si>
    <t xml:space="preserve">　公共關係費                                                                                          </t>
  </si>
  <si>
    <t>管理費用及總務費用：
預算數725,000元，決算數724,931元，依實際需求撙節支出。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</si>
  <si>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</si>
  <si>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</si>
  <si>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</si>
  <si>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</si>
  <si>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宿舍保險費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</si>
  <si>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</si>
  <si>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專技人員酬金      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</si>
  <si>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</si>
  <si>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　一般土地租金                                                                                        </t>
  </si>
  <si>
    <t xml:space="preserve">　宿舍折舊                                                                                            </t>
  </si>
  <si>
    <t xml:space="preserve">　關稅                                                                                                </t>
  </si>
  <si>
    <t xml:space="preserve">　證券交易稅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</si>
</sst>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9.50390625" style="0" bestFit="1" customWidth="1"/>
    <col min="8" max="8" width="18.125" style="0" bestFit="1" customWidth="1"/>
    <col min="9" max="9" width="14.25390625" style="0" bestFit="1" customWidth="1"/>
  </cols>
  <sheetData>
    <row r="1" spans="1:6" ht="22.5">
      <c r="A1" s="5"/>
      <c r="B1" s="5"/>
      <c r="D1" s="5"/>
      <c r="E1" s="6" t="s">
        <v>10</v>
      </c>
      <c r="F1" s="5"/>
    </row>
    <row r="2" spans="1:6" ht="22.5">
      <c r="A2" s="5"/>
      <c r="B2" s="5"/>
      <c r="D2" s="5"/>
      <c r="E2" s="7" t="s">
        <v>1</v>
      </c>
      <c r="F2" s="5"/>
    </row>
    <row r="3" spans="1:10" ht="17.25" thickBot="1">
      <c r="A3" s="1"/>
      <c r="B3" s="8"/>
      <c r="D3" s="9"/>
      <c r="E3" s="2" t="s">
        <v>11</v>
      </c>
      <c r="F3" s="9"/>
      <c r="G3" s="9"/>
      <c r="H3" s="8"/>
      <c r="J3" s="3" t="s">
        <v>9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8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5</v>
      </c>
      <c r="E5" s="19" t="s">
        <v>13</v>
      </c>
      <c r="F5" s="17" t="s">
        <v>14</v>
      </c>
      <c r="G5" s="18" t="s">
        <v>6</v>
      </c>
      <c r="H5" s="20" t="s">
        <v>7</v>
      </c>
      <c r="I5" s="21" t="s">
        <v>2</v>
      </c>
      <c r="J5" s="22"/>
    </row>
    <row r="6" spans="1:10" ht="16.5">
      <c r="A6" s="27" t="s">
        <v>15</v>
      </c>
      <c r="B6" s="28">
        <v>200000</v>
      </c>
      <c r="C6" s="28">
        <v>10013000</v>
      </c>
      <c r="D6" s="28">
        <v>10213000</v>
      </c>
      <c r="E6" s="28">
        <v>197387</v>
      </c>
      <c r="F6" s="28">
        <v>2829342</v>
      </c>
      <c r="G6" s="28">
        <v>3026729</v>
      </c>
      <c r="H6" s="28">
        <f>G6-D6</f>
        <v>-7186271</v>
      </c>
      <c r="I6" s="28">
        <f>IF(D6=0,"",ROUND(H6*100/D6,2))</f>
        <v>-70.36</v>
      </c>
      <c r="J6" s="31" t="s">
        <v>16</v>
      </c>
    </row>
    <row r="7" spans="1:10" ht="373.5">
      <c r="A7" s="26" t="s">
        <v>17</v>
      </c>
      <c r="B7" s="24">
        <v>200000</v>
      </c>
      <c r="C7" s="24">
        <v>6251000</v>
      </c>
      <c r="D7" s="24">
        <v>6451000</v>
      </c>
      <c r="E7" s="24">
        <v>56927</v>
      </c>
      <c r="F7" s="24">
        <v>790692</v>
      </c>
      <c r="G7" s="24">
        <v>847619</v>
      </c>
      <c r="H7" s="24">
        <f>G7-D7</f>
        <v>-5603381</v>
      </c>
      <c r="I7" s="24">
        <f>IF(D7=0,"",ROUND(H7*100/D7,2))</f>
        <v>-86.86</v>
      </c>
      <c r="J7" s="32" t="s">
        <v>18</v>
      </c>
    </row>
    <row r="8" spans="1:10" ht="322.5">
      <c r="A8" s="26" t="s">
        <v>19</v>
      </c>
      <c r="B8" s="24">
        <v>0</v>
      </c>
      <c r="C8" s="24">
        <v>2178000</v>
      </c>
      <c r="D8" s="24">
        <v>2178000</v>
      </c>
      <c r="E8" s="24">
        <v>60000</v>
      </c>
      <c r="F8" s="24">
        <v>1141159</v>
      </c>
      <c r="G8" s="24">
        <v>1201159</v>
      </c>
      <c r="H8" s="24">
        <f>G8-D8</f>
        <v>-976841</v>
      </c>
      <c r="I8" s="24">
        <f>IF(D8=0,"",ROUND(H8*100/D8,2))</f>
        <v>-44.85</v>
      </c>
      <c r="J8" s="32" t="s">
        <v>20</v>
      </c>
    </row>
    <row r="9" spans="1:10" ht="409.5">
      <c r="A9" s="26" t="s">
        <v>21</v>
      </c>
      <c r="B9" s="24">
        <v>0</v>
      </c>
      <c r="C9" s="24">
        <v>859000</v>
      </c>
      <c r="D9" s="24">
        <v>859000</v>
      </c>
      <c r="E9" s="24">
        <v>80460</v>
      </c>
      <c r="F9" s="24">
        <v>172560</v>
      </c>
      <c r="G9" s="24">
        <v>253020</v>
      </c>
      <c r="H9" s="24">
        <f>G9-D9</f>
        <v>-605980</v>
      </c>
      <c r="I9" s="24">
        <f>IF(D9=0,"",ROUND(H9*100/D9,2))</f>
        <v>-70.54</v>
      </c>
      <c r="J9" s="32" t="s">
        <v>22</v>
      </c>
    </row>
    <row r="10" spans="1:10" ht="135.75">
      <c r="A10" s="26" t="s">
        <v>23</v>
      </c>
      <c r="B10" s="24">
        <v>0</v>
      </c>
      <c r="C10" s="24">
        <v>725000</v>
      </c>
      <c r="D10" s="24">
        <v>725000</v>
      </c>
      <c r="E10" s="24">
        <v>0</v>
      </c>
      <c r="F10" s="24">
        <v>724931</v>
      </c>
      <c r="G10" s="24">
        <v>724931</v>
      </c>
      <c r="H10" s="24">
        <f>G10-D10</f>
        <v>-69</v>
      </c>
      <c r="I10" s="24">
        <f>IF(D10=0,"",ROUND(H10*100/D10,2))</f>
        <v>-0.01</v>
      </c>
      <c r="J10" s="32" t="s">
        <v>24</v>
      </c>
    </row>
    <row r="11" spans="1:10" ht="16.5">
      <c r="A11" s="25" t="s">
        <v>25</v>
      </c>
      <c r="B11" s="23">
        <v>31913000</v>
      </c>
      <c r="C11" s="23">
        <v>137676000</v>
      </c>
      <c r="D11" s="23">
        <v>169589000</v>
      </c>
      <c r="E11" s="23">
        <v>66939300</v>
      </c>
      <c r="F11" s="23">
        <v>150864130</v>
      </c>
      <c r="G11" s="23">
        <v>217803430</v>
      </c>
      <c r="H11" s="23">
        <f>G11-D11</f>
        <v>48214430</v>
      </c>
      <c r="I11" s="23">
        <f>IF(D11=0,"",ROUND(H11*100/D11,2))</f>
        <v>28.43</v>
      </c>
      <c r="J11" s="33" t="s">
        <v>16</v>
      </c>
    </row>
    <row r="12" spans="1:10" ht="16.5">
      <c r="A12" s="26" t="s">
        <v>26</v>
      </c>
      <c r="B12" s="24">
        <v>0</v>
      </c>
      <c r="C12" s="24">
        <v>4573000</v>
      </c>
      <c r="D12" s="24">
        <v>4573000</v>
      </c>
      <c r="E12" s="24">
        <v>0</v>
      </c>
      <c r="F12" s="24">
        <v>3447082</v>
      </c>
      <c r="G12" s="24">
        <v>3447082</v>
      </c>
      <c r="H12" s="24">
        <f>G12-D12</f>
        <v>-1125918</v>
      </c>
      <c r="I12" s="24">
        <f>IF(D12=0,"",ROUND(H12*100/D12,2))</f>
        <v>-24.62</v>
      </c>
      <c r="J12" s="32" t="s">
        <v>16</v>
      </c>
    </row>
    <row r="13" spans="1:10" ht="16.5">
      <c r="A13" s="26" t="s">
        <v>27</v>
      </c>
      <c r="B13" s="24">
        <v>0</v>
      </c>
      <c r="C13" s="24">
        <v>1080000</v>
      </c>
      <c r="D13" s="24">
        <v>1080000</v>
      </c>
      <c r="E13" s="24">
        <v>0</v>
      </c>
      <c r="F13" s="24">
        <v>939009</v>
      </c>
      <c r="G13" s="24">
        <v>939009</v>
      </c>
      <c r="H13" s="24">
        <f>G13-D13</f>
        <v>-140991</v>
      </c>
      <c r="I13" s="24">
        <f>IF(D13=0,"",ROUND(H13*100/D13,2))</f>
        <v>-13.05</v>
      </c>
      <c r="J13" s="32" t="s">
        <v>16</v>
      </c>
    </row>
    <row r="14" spans="1:10" ht="16.5">
      <c r="A14" s="26" t="s">
        <v>28</v>
      </c>
      <c r="B14" s="24">
        <v>0</v>
      </c>
      <c r="C14" s="24">
        <v>2102000</v>
      </c>
      <c r="D14" s="24">
        <v>2102000</v>
      </c>
      <c r="E14" s="24">
        <v>7500</v>
      </c>
      <c r="F14" s="24">
        <v>1422551</v>
      </c>
      <c r="G14" s="24">
        <v>1430051</v>
      </c>
      <c r="H14" s="24">
        <f>G14-D14</f>
        <v>-671949</v>
      </c>
      <c r="I14" s="24">
        <f>IF(D14=0,"",ROUND(H14*100/D14,2))</f>
        <v>-31.97</v>
      </c>
      <c r="J14" s="32" t="s">
        <v>16</v>
      </c>
    </row>
    <row r="15" spans="1:10" ht="16.5">
      <c r="A15" s="26" t="s">
        <v>29</v>
      </c>
      <c r="B15" s="24">
        <v>0</v>
      </c>
      <c r="C15" s="24">
        <v>15000</v>
      </c>
      <c r="D15" s="24">
        <v>15000</v>
      </c>
      <c r="E15" s="24">
        <v>0</v>
      </c>
      <c r="F15" s="24">
        <v>4780</v>
      </c>
      <c r="G15" s="24">
        <v>4780</v>
      </c>
      <c r="H15" s="24">
        <f>G15-D15</f>
        <v>-10220</v>
      </c>
      <c r="I15" s="24">
        <f>IF(D15=0,"",ROUND(H15*100/D15,2))</f>
        <v>-68.13</v>
      </c>
      <c r="J15" s="32" t="s">
        <v>16</v>
      </c>
    </row>
    <row r="16" spans="1:10" ht="16.5">
      <c r="A16" s="26" t="s">
        <v>30</v>
      </c>
      <c r="B16" s="24">
        <v>29011000</v>
      </c>
      <c r="C16" s="24">
        <v>116331000</v>
      </c>
      <c r="D16" s="24">
        <v>145342000</v>
      </c>
      <c r="E16" s="24">
        <v>56457611</v>
      </c>
      <c r="F16" s="24">
        <v>131589400</v>
      </c>
      <c r="G16" s="24">
        <v>188047011</v>
      </c>
      <c r="H16" s="24">
        <f>G16-D16</f>
        <v>42705011</v>
      </c>
      <c r="I16" s="24">
        <f>IF(D16=0,"",ROUND(H16*100/D16,2))</f>
        <v>29.38</v>
      </c>
      <c r="J16" s="32" t="s">
        <v>16</v>
      </c>
    </row>
    <row r="17" spans="1:10" ht="16.5">
      <c r="A17" s="26" t="s">
        <v>31</v>
      </c>
      <c r="B17" s="24">
        <v>0</v>
      </c>
      <c r="C17" s="24">
        <v>444000</v>
      </c>
      <c r="D17" s="24">
        <v>444000</v>
      </c>
      <c r="E17" s="24">
        <v>0</v>
      </c>
      <c r="F17" s="24">
        <v>391532</v>
      </c>
      <c r="G17" s="24">
        <v>391532</v>
      </c>
      <c r="H17" s="24">
        <f>G17-D17</f>
        <v>-52468</v>
      </c>
      <c r="I17" s="24">
        <f>IF(D17=0,"",ROUND(H17*100/D17,2))</f>
        <v>-11.82</v>
      </c>
      <c r="J17" s="32" t="s">
        <v>16</v>
      </c>
    </row>
    <row r="18" spans="1:10" ht="33.75">
      <c r="A18" s="26" t="s">
        <v>32</v>
      </c>
      <c r="B18" s="24">
        <v>2836000</v>
      </c>
      <c r="C18" s="24">
        <v>13131000</v>
      </c>
      <c r="D18" s="24">
        <v>15967000</v>
      </c>
      <c r="E18" s="24">
        <v>10175729</v>
      </c>
      <c r="F18" s="24">
        <v>12728350</v>
      </c>
      <c r="G18" s="24">
        <v>22904079</v>
      </c>
      <c r="H18" s="24">
        <f>G18-D18</f>
        <v>6937079</v>
      </c>
      <c r="I18" s="24">
        <f>IF(D18=0,"",ROUND(H18*100/D18,2))</f>
        <v>43.45</v>
      </c>
      <c r="J18" s="32" t="s">
        <v>16</v>
      </c>
    </row>
    <row r="19" spans="1:10" ht="16.5">
      <c r="A19" s="26" t="s">
        <v>33</v>
      </c>
      <c r="B19" s="24">
        <v>0</v>
      </c>
      <c r="C19" s="24">
        <v>0</v>
      </c>
      <c r="D19" s="24">
        <v>0</v>
      </c>
      <c r="E19" s="24">
        <v>29250</v>
      </c>
      <c r="F19" s="24">
        <v>4000</v>
      </c>
      <c r="G19" s="24">
        <v>33250</v>
      </c>
      <c r="H19" s="24">
        <f>G19-D19</f>
        <v>33250</v>
      </c>
      <c r="I19" s="24">
        <f>IF(D19=0,"",ROUND(H19*100/D19,2))</f>
      </c>
      <c r="J19" s="32" t="s">
        <v>16</v>
      </c>
    </row>
    <row r="20" spans="1:10" ht="16.5">
      <c r="A20" s="26" t="s">
        <v>34</v>
      </c>
      <c r="B20" s="24">
        <v>66000</v>
      </c>
      <c r="C20" s="24">
        <v>0</v>
      </c>
      <c r="D20" s="24">
        <v>66000</v>
      </c>
      <c r="E20" s="24">
        <v>269210</v>
      </c>
      <c r="F20" s="24">
        <v>127927</v>
      </c>
      <c r="G20" s="24">
        <v>397137</v>
      </c>
      <c r="H20" s="24">
        <f>G20-D20</f>
        <v>331137</v>
      </c>
      <c r="I20" s="24">
        <f>IF(D20=0,"",ROUND(H20*100/D20,2))</f>
        <v>501.72</v>
      </c>
      <c r="J20" s="32" t="s">
        <v>16</v>
      </c>
    </row>
    <row r="21" spans="1:10" ht="16.5">
      <c r="A21" s="26" t="s">
        <v>35</v>
      </c>
      <c r="B21" s="24">
        <v>0</v>
      </c>
      <c r="C21" s="24">
        <v>0</v>
      </c>
      <c r="D21" s="24">
        <v>0</v>
      </c>
      <c r="E21" s="24">
        <v>0</v>
      </c>
      <c r="F21" s="24">
        <v>584</v>
      </c>
      <c r="G21" s="24">
        <v>584</v>
      </c>
      <c r="H21" s="24">
        <f>G21-D21</f>
        <v>584</v>
      </c>
      <c r="I21" s="24">
        <f>IF(D21=0,"",ROUND(H21*100/D21,2))</f>
      </c>
      <c r="J21" s="32" t="s">
        <v>16</v>
      </c>
    </row>
    <row r="22" spans="1:10" ht="17.25" thickBot="1">
      <c r="A22" s="29" t="s">
        <v>36</v>
      </c>
      <c r="B22" s="30">
        <v>0</v>
      </c>
      <c r="C22" s="30">
        <v>0</v>
      </c>
      <c r="D22" s="30">
        <v>0</v>
      </c>
      <c r="E22" s="30">
        <v>0</v>
      </c>
      <c r="F22" s="30">
        <v>208915</v>
      </c>
      <c r="G22" s="30">
        <v>208915</v>
      </c>
      <c r="H22" s="30">
        <f>G22-D22</f>
        <v>208915</v>
      </c>
      <c r="I22" s="30">
        <f>IF(D22=0,"",ROUND(H22*100/D22,2))</f>
      </c>
      <c r="J22" s="34" t="s">
        <v>16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YCLI</cp:lastModifiedBy>
  <dcterms:created xsi:type="dcterms:W3CDTF">2007-01-24T15:03:20Z</dcterms:created>
  <dcterms:modified xsi:type="dcterms:W3CDTF">2021-08-23T06:19:00Z</dcterms:modified>
  <cp:category/>
  <cp:version/>
  <cp:contentType/>
  <cp:contentStatus/>
</cp:coreProperties>
</file>